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/>
  <xr:revisionPtr revIDLastSave="0" documentId="13_ncr:1_{E2B76302-57B1-483B-85A6-103AD8E4AB10}" xr6:coauthVersionLast="45" xr6:coauthVersionMax="45" xr10:uidLastSave="{00000000-0000-0000-0000-000000000000}"/>
  <bookViews>
    <workbookView xWindow="-110" yWindow="-110" windowWidth="19420" windowHeight="10560" tabRatio="998" firstSheet="2" activeTab="4" xr2:uid="{00000000-000D-0000-FFFF-FFFF00000000}"/>
  </bookViews>
  <sheets>
    <sheet name="свод" sheetId="2" r:id="rId1"/>
    <sheet name="СШ№1" sheetId="3" r:id="rId2"/>
    <sheet name="СШ№2" sheetId="4" r:id="rId3"/>
    <sheet name="СШ№3" sheetId="5" r:id="rId4"/>
    <sheet name="СШ№4" sheetId="6" r:id="rId5"/>
    <sheet name="СШ№5" sheetId="7" r:id="rId6"/>
    <sheet name="Алтынды СШ" sheetId="8" r:id="rId7"/>
    <sheet name="Айнаколь СШ" sheetId="9" r:id="rId8"/>
    <sheet name="Вознесенка СШ" sheetId="10" r:id="rId9"/>
    <sheet name="Журавлевка СШ" sheetId="11" r:id="rId10"/>
    <sheet name="Капитоновка СШ" sheetId="12" r:id="rId11"/>
    <sheet name="Караозек СШ" sheetId="13" r:id="rId12"/>
    <sheet name="Никольск СШ" sheetId="14" r:id="rId13"/>
    <sheet name="Новобратск СШ" sheetId="15" r:id="rId14"/>
    <sheet name="Отрадное СШ" sheetId="16" r:id="rId15"/>
    <sheet name="Ельтай СШ" sheetId="17" r:id="rId16"/>
    <sheet name="Партизанка СШ" sheetId="18" r:id="rId17"/>
    <sheet name="Токтамыс СШ" sheetId="19" r:id="rId18"/>
    <sheet name="Шубарагаш СШ" sheetId="20" r:id="rId19"/>
    <sheet name="Аккайн ОШ" sheetId="21" r:id="rId20"/>
    <sheet name="Тастыозек ОШ" sheetId="22" r:id="rId21"/>
    <sheet name="Новодонецк ОШ" sheetId="23" r:id="rId22"/>
    <sheet name="Иванковка ОШ" sheetId="24" r:id="rId23"/>
    <sheet name="Воробьевка ОШ" sheetId="25" r:id="rId24"/>
    <sheet name="Алаколь ОШ" sheetId="26" r:id="rId25"/>
    <sheet name="Гордеевка ОШ" sheetId="27" r:id="rId26"/>
    <sheet name="Жанаталап НШ" sheetId="28" r:id="rId27"/>
    <sheet name="Ултуган НШ" sheetId="29" r:id="rId28"/>
    <sheet name="Новокиевка НШ" sheetId="30" r:id="rId29"/>
    <sheet name="Ельтай НШ №1" sheetId="31" r:id="rId30"/>
    <sheet name="Ельтай НШ№2" sheetId="32" r:id="rId31"/>
    <sheet name="Купчановка НШ" sheetId="33" r:id="rId32"/>
    <sheet name="Буденовка НШ" sheetId="34" r:id="rId33"/>
    <sheet name="Байсуат НШ" sheetId="36" r:id="rId34"/>
    <sheet name="Красносельское НШ" sheetId="37" r:id="rId35"/>
    <sheet name="роо" sheetId="38" r:id="rId36"/>
    <sheet name="Вечерка" sheetId="39" r:id="rId3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3" l="1"/>
  <c r="E15" i="3"/>
  <c r="D15" i="4"/>
  <c r="E15" i="4"/>
  <c r="D15" i="5"/>
  <c r="E15" i="5"/>
  <c r="D19" i="5"/>
  <c r="E19" i="5"/>
  <c r="E29" i="5"/>
  <c r="D29" i="5" s="1"/>
  <c r="C29" i="5" s="1"/>
  <c r="D15" i="6"/>
  <c r="D13" i="6" s="1"/>
  <c r="D12" i="6" s="1"/>
  <c r="E15" i="6"/>
  <c r="E13" i="6" s="1"/>
  <c r="E12" i="6" s="1"/>
  <c r="D15" i="7"/>
  <c r="E15" i="7"/>
  <c r="E32" i="7"/>
  <c r="D32" i="7" s="1"/>
  <c r="C32" i="7" s="1"/>
  <c r="D15" i="8"/>
  <c r="E15" i="8"/>
  <c r="D15" i="9"/>
  <c r="E15" i="9"/>
  <c r="D15" i="10"/>
  <c r="E15" i="10"/>
  <c r="D15" i="11"/>
  <c r="E15" i="11"/>
  <c r="D15" i="12"/>
  <c r="E15" i="12"/>
  <c r="D22" i="12"/>
  <c r="E22" i="12"/>
  <c r="D15" i="13"/>
  <c r="E15" i="13"/>
  <c r="D15" i="14"/>
  <c r="E15" i="14"/>
  <c r="D15" i="15"/>
  <c r="E15" i="15"/>
  <c r="D15" i="16"/>
  <c r="E15" i="16"/>
  <c r="D15" i="17"/>
  <c r="E15" i="17"/>
  <c r="D15" i="18"/>
  <c r="E15" i="18"/>
  <c r="D15" i="19"/>
  <c r="E15" i="19"/>
  <c r="D15" i="20"/>
  <c r="E15" i="20"/>
  <c r="D15" i="21"/>
  <c r="E15" i="21"/>
  <c r="D15" i="22"/>
  <c r="E15" i="22"/>
  <c r="D15" i="23"/>
  <c r="E15" i="23"/>
  <c r="D15" i="24"/>
  <c r="E15" i="24"/>
  <c r="D15" i="25"/>
  <c r="E15" i="25"/>
  <c r="D22" i="25"/>
  <c r="E22" i="25"/>
  <c r="D15" i="26"/>
  <c r="E15" i="26"/>
  <c r="D28" i="26"/>
  <c r="E28" i="26"/>
  <c r="D15" i="27"/>
  <c r="E15" i="27"/>
  <c r="D15" i="28"/>
  <c r="E15" i="28"/>
  <c r="D15" i="29"/>
  <c r="E15" i="29"/>
  <c r="E15" i="30"/>
  <c r="D15" i="30"/>
  <c r="D15" i="31"/>
  <c r="E15" i="31"/>
  <c r="E15" i="32"/>
  <c r="D15" i="32"/>
  <c r="D15" i="33"/>
  <c r="E15" i="34"/>
  <c r="D15" i="34"/>
  <c r="E15" i="36"/>
  <c r="E13" i="36" s="1"/>
  <c r="D15" i="36"/>
  <c r="D13" i="36" s="1"/>
  <c r="E15" i="37"/>
  <c r="E13" i="37" s="1"/>
  <c r="D15" i="37"/>
  <c r="D13" i="37" s="1"/>
  <c r="E15" i="38"/>
  <c r="E13" i="38" s="1"/>
  <c r="D15" i="38"/>
  <c r="D13" i="38"/>
  <c r="C13" i="39"/>
  <c r="D13" i="39"/>
  <c r="C28" i="26"/>
  <c r="C22" i="25"/>
  <c r="C19" i="5"/>
  <c r="C22" i="12"/>
  <c r="E13" i="39"/>
  <c r="C15" i="6"/>
  <c r="C13" i="6" s="1"/>
  <c r="C12" i="6" s="1"/>
  <c r="E33" i="33"/>
  <c r="E29" i="33"/>
  <c r="E30" i="33" l="1"/>
  <c r="D12" i="38" l="1"/>
  <c r="C15" i="38"/>
  <c r="C13" i="38" s="1"/>
  <c r="C12" i="38" s="1"/>
  <c r="E12" i="38" l="1"/>
  <c r="E12" i="37" l="1"/>
  <c r="C15" i="37"/>
  <c r="C13" i="37" s="1"/>
  <c r="C12" i="37" s="1"/>
  <c r="D12" i="37"/>
  <c r="E12" i="36"/>
  <c r="C15" i="36"/>
  <c r="C13" i="36" s="1"/>
  <c r="C12" i="36" s="1"/>
  <c r="D12" i="36"/>
  <c r="E13" i="34"/>
  <c r="E12" i="34" s="1"/>
  <c r="C15" i="34"/>
  <c r="C13" i="34" s="1"/>
  <c r="C12" i="34" s="1"/>
  <c r="D13" i="34"/>
  <c r="D12" i="34" s="1"/>
  <c r="E15" i="33"/>
  <c r="D13" i="33"/>
  <c r="D12" i="33" s="1"/>
  <c r="C15" i="33"/>
  <c r="C13" i="33" s="1"/>
  <c r="C12" i="33" s="1"/>
  <c r="E13" i="32"/>
  <c r="E12" i="32" s="1"/>
  <c r="C15" i="32"/>
  <c r="C13" i="32" s="1"/>
  <c r="C12" i="32" s="1"/>
  <c r="D13" i="32"/>
  <c r="D12" i="32" s="1"/>
  <c r="E13" i="31"/>
  <c r="E12" i="31" s="1"/>
  <c r="C15" i="31"/>
  <c r="C13" i="31" s="1"/>
  <c r="C12" i="31" s="1"/>
  <c r="D13" i="31"/>
  <c r="D12" i="31" s="1"/>
  <c r="E13" i="30"/>
  <c r="E12" i="30" s="1"/>
  <c r="D13" i="30"/>
  <c r="D12" i="30" s="1"/>
  <c r="C15" i="30"/>
  <c r="C13" i="30" s="1"/>
  <c r="C12" i="30" s="1"/>
  <c r="E13" i="29"/>
  <c r="E12" i="29" s="1"/>
  <c r="C15" i="29"/>
  <c r="C13" i="29" s="1"/>
  <c r="C12" i="29" s="1"/>
  <c r="D13" i="29"/>
  <c r="D12" i="29" s="1"/>
  <c r="E13" i="28"/>
  <c r="E12" i="28" s="1"/>
  <c r="C15" i="28"/>
  <c r="C13" i="28" s="1"/>
  <c r="C12" i="28" s="1"/>
  <c r="D13" i="28"/>
  <c r="D12" i="28" s="1"/>
  <c r="E13" i="27"/>
  <c r="E12" i="27" s="1"/>
  <c r="C15" i="27"/>
  <c r="C13" i="27" s="1"/>
  <c r="C12" i="27" s="1"/>
  <c r="D13" i="27"/>
  <c r="D12" i="27" s="1"/>
  <c r="E13" i="26"/>
  <c r="E12" i="26" s="1"/>
  <c r="D13" i="26"/>
  <c r="D12" i="26" s="1"/>
  <c r="C15" i="26"/>
  <c r="C13" i="26" s="1"/>
  <c r="C12" i="26" s="1"/>
  <c r="E13" i="25"/>
  <c r="E12" i="25" s="1"/>
  <c r="D13" i="25"/>
  <c r="D12" i="25" s="1"/>
  <c r="C15" i="25"/>
  <c r="C13" i="25" s="1"/>
  <c r="C12" i="25" s="1"/>
  <c r="E13" i="24"/>
  <c r="E12" i="24" s="1"/>
  <c r="C15" i="24"/>
  <c r="C13" i="24" s="1"/>
  <c r="C12" i="24" s="1"/>
  <c r="D13" i="24"/>
  <c r="D12" i="24" s="1"/>
  <c r="D13" i="23"/>
  <c r="D12" i="23" s="1"/>
  <c r="C15" i="23"/>
  <c r="C13" i="23" s="1"/>
  <c r="C12" i="23" s="1"/>
  <c r="E13" i="22"/>
  <c r="E12" i="22" s="1"/>
  <c r="D13" i="22"/>
  <c r="D12" i="22" s="1"/>
  <c r="C15" i="22"/>
  <c r="C13" i="22" s="1"/>
  <c r="C12" i="22" s="1"/>
  <c r="E13" i="21"/>
  <c r="E12" i="21" s="1"/>
  <c r="D13" i="21"/>
  <c r="D12" i="21" s="1"/>
  <c r="C15" i="21"/>
  <c r="C13" i="21" s="1"/>
  <c r="C12" i="21" s="1"/>
  <c r="E13" i="20"/>
  <c r="E12" i="20" s="1"/>
  <c r="C15" i="20"/>
  <c r="C13" i="20" s="1"/>
  <c r="C12" i="20" s="1"/>
  <c r="D13" i="20"/>
  <c r="D12" i="20" s="1"/>
  <c r="E13" i="19"/>
  <c r="E12" i="19" s="1"/>
  <c r="C15" i="19"/>
  <c r="C13" i="19" s="1"/>
  <c r="C12" i="19" s="1"/>
  <c r="D13" i="19"/>
  <c r="D12" i="19" s="1"/>
  <c r="E13" i="18"/>
  <c r="E12" i="18" s="1"/>
  <c r="C15" i="18"/>
  <c r="C13" i="18" s="1"/>
  <c r="C12" i="18" s="1"/>
  <c r="D13" i="18"/>
  <c r="D12" i="18" s="1"/>
  <c r="E13" i="17"/>
  <c r="E12" i="17" s="1"/>
  <c r="D13" i="17"/>
  <c r="D12" i="17" s="1"/>
  <c r="C15" i="17"/>
  <c r="C13" i="17" s="1"/>
  <c r="C12" i="17" s="1"/>
  <c r="E13" i="16"/>
  <c r="E12" i="16" s="1"/>
  <c r="C15" i="16"/>
  <c r="C13" i="16" s="1"/>
  <c r="C12" i="16" s="1"/>
  <c r="D13" i="16"/>
  <c r="D12" i="16" s="1"/>
  <c r="D13" i="15"/>
  <c r="D12" i="15" s="1"/>
  <c r="C15" i="15"/>
  <c r="C13" i="15" s="1"/>
  <c r="C12" i="15" s="1"/>
  <c r="D13" i="14"/>
  <c r="D12" i="14" s="1"/>
  <c r="C15" i="14"/>
  <c r="C13" i="14" s="1"/>
  <c r="C12" i="14" s="1"/>
  <c r="E13" i="13"/>
  <c r="E12" i="13" s="1"/>
  <c r="C15" i="13"/>
  <c r="C13" i="13" s="1"/>
  <c r="C12" i="13" s="1"/>
  <c r="D13" i="13"/>
  <c r="D12" i="13" s="1"/>
  <c r="E13" i="12"/>
  <c r="E12" i="12" s="1"/>
  <c r="C15" i="12"/>
  <c r="C13" i="12" s="1"/>
  <c r="C12" i="12" s="1"/>
  <c r="D13" i="12"/>
  <c r="D12" i="12" s="1"/>
  <c r="E13" i="11"/>
  <c r="E12" i="11" s="1"/>
  <c r="C15" i="11"/>
  <c r="C13" i="11" s="1"/>
  <c r="C12" i="11" s="1"/>
  <c r="D13" i="11"/>
  <c r="D12" i="11" s="1"/>
  <c r="E13" i="10"/>
  <c r="E12" i="10" s="1"/>
  <c r="C15" i="10"/>
  <c r="C13" i="10" s="1"/>
  <c r="C12" i="10" s="1"/>
  <c r="D13" i="10"/>
  <c r="D12" i="10" s="1"/>
  <c r="E13" i="9"/>
  <c r="E12" i="9" s="1"/>
  <c r="C15" i="9"/>
  <c r="C13" i="9" s="1"/>
  <c r="C12" i="9" s="1"/>
  <c r="D13" i="9"/>
  <c r="D12" i="9" s="1"/>
  <c r="E13" i="8"/>
  <c r="E12" i="8" s="1"/>
  <c r="C15" i="8"/>
  <c r="C13" i="8" s="1"/>
  <c r="C12" i="8" s="1"/>
  <c r="D13" i="8"/>
  <c r="D12" i="8" s="1"/>
  <c r="E13" i="7"/>
  <c r="E12" i="7" s="1"/>
  <c r="C15" i="7"/>
  <c r="C13" i="7" s="1"/>
  <c r="C12" i="7" s="1"/>
  <c r="D13" i="7"/>
  <c r="D12" i="7" s="1"/>
  <c r="E13" i="5"/>
  <c r="E12" i="5" s="1"/>
  <c r="C15" i="5"/>
  <c r="C13" i="5" s="1"/>
  <c r="C12" i="5" s="1"/>
  <c r="D13" i="5"/>
  <c r="D12" i="5" s="1"/>
  <c r="E13" i="4"/>
  <c r="E12" i="4" s="1"/>
  <c r="C15" i="4"/>
  <c r="C13" i="4" s="1"/>
  <c r="C12" i="4" s="1"/>
  <c r="D13" i="4"/>
  <c r="D12" i="4" s="1"/>
  <c r="D33" i="2"/>
  <c r="C33" i="2"/>
  <c r="C29" i="2"/>
  <c r="C30" i="2"/>
  <c r="C32" i="2"/>
  <c r="C15" i="3"/>
  <c r="C13" i="3" s="1"/>
  <c r="E28" i="2"/>
  <c r="D28" i="2"/>
  <c r="E13" i="33" l="1"/>
  <c r="E12" i="33" s="1"/>
  <c r="E13" i="23"/>
  <c r="E12" i="23" s="1"/>
  <c r="E13" i="15"/>
  <c r="E12" i="15" s="1"/>
  <c r="E13" i="14"/>
  <c r="E12" i="14" s="1"/>
  <c r="E13" i="3"/>
  <c r="E15" i="2"/>
  <c r="D15" i="2"/>
  <c r="D13" i="2" s="1"/>
  <c r="D13" i="3" l="1"/>
  <c r="E12" i="3"/>
  <c r="E13" i="2"/>
  <c r="E12" i="2" s="1"/>
  <c r="D12" i="2" s="1"/>
  <c r="D12" i="3" l="1"/>
  <c r="C12" i="3" s="1"/>
  <c r="C15" i="2"/>
  <c r="C13" i="2" s="1"/>
  <c r="C12" i="2" s="1"/>
</calcChain>
</file>

<file path=xl/sharedStrings.xml><?xml version="1.0" encoding="utf-8"?>
<sst xmlns="http://schemas.openxmlformats.org/spreadsheetml/2006/main" count="2105" uniqueCount="54">
  <si>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</si>
  <si>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</si>
  <si>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</si>
  <si>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</si>
  <si>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</si>
  <si>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</si>
  <si>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</si>
  <si>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</si>
  <si>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</si>
  <si>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</si>
  <si>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</si>
  <si>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</si>
  <si>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</si>
  <si>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</si>
  <si>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</si>
  <si>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</si>
  <si>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</si>
  <si>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</si>
  <si>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</si>
  <si>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</si>
  <si>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</si>
  <si>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</si>
  <si>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</si>
  <si>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</si>
  <si>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</si>
  <si>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</si>
  <si>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</si>
  <si>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</si>
  <si>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"Отдел образования Буландынского района"</t>
  </si>
  <si>
    <t>2019 год</t>
  </si>
  <si>
    <t>3.1. Административный персонал</t>
  </si>
  <si>
    <t>АРЭК</t>
  </si>
  <si>
    <t>КГУ "Школа - лицей  акимата Буландыского района"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</si>
  <si>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</si>
  <si>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</si>
  <si>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</si>
  <si>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</si>
  <si>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исп. Зейнелхан .А</t>
  </si>
  <si>
    <t>тел. 871646-4-24-31</t>
  </si>
  <si>
    <t>Периодичность:  ежеквартально</t>
  </si>
  <si>
    <t>план на период 4 квартала</t>
  </si>
  <si>
    <t>по состоянию на " 01"января  2020 г.</t>
  </si>
  <si>
    <t>по состоянию на " 01" января  2020 г.</t>
  </si>
  <si>
    <t>и.о.Руководитель                                  Т.Максимова</t>
  </si>
  <si>
    <t>план на период  4 квартала</t>
  </si>
  <si>
    <t>и.р.Руководитель                                  Т.Максимова</t>
  </si>
  <si>
    <t xml:space="preserve">и.о.Руководителя                                  Т. Максимова </t>
  </si>
  <si>
    <t>и.о.Руководителья                                Т.Максимова</t>
  </si>
  <si>
    <t>по состоянию на " 01" января 2020 г.</t>
  </si>
  <si>
    <t>и.о.Руководителя                                  Т.Максимова</t>
  </si>
  <si>
    <t>по состоянию на " 01" января  2019 г.</t>
  </si>
  <si>
    <t>и.о. Руководителя                                  Т.Максимова</t>
  </si>
  <si>
    <t>и.о.Руководителя                                 Т.Максимова</t>
  </si>
  <si>
    <t>и.о.Руководитель                                 Т.Максимова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</si>
</sst>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6"/>
      <color indexed="8"/>
      <name val="Arial Narrow"/>
      <family val="2"/>
      <charset val="204"/>
    </font>
    <font>
      <b/>
      <sz val="16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9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1" fontId="2" fillId="0" borderId="2" xfId="0" applyNumberFormat="1" applyFont="1" applyBorder="1"/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/>
    <xf numFmtId="1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0" xfId="0" applyNumberFormat="1" applyFont="1"/>
    <xf numFmtId="1" fontId="2" fillId="0" borderId="0" xfId="0" applyNumberFormat="1" applyFont="1"/>
    <xf numFmtId="164" fontId="2" fillId="2" borderId="2" xfId="0" applyNumberFormat="1" applyFont="1" applyFill="1" applyBorder="1"/>
    <xf numFmtId="9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2" fillId="2" borderId="2" xfId="0" applyNumberFormat="1" applyFont="1" applyFill="1" applyBorder="1"/>
    <xf numFmtId="0" fontId="2" fillId="0" borderId="0" xfId="0" applyFont="1" applyFill="1" applyBorder="1"/>
    <xf numFmtId="0" fontId="8" fillId="0" borderId="2" xfId="0" applyFont="1" applyBorder="1"/>
    <xf numFmtId="164" fontId="8" fillId="0" borderId="2" xfId="0" applyNumberFormat="1" applyFont="1" applyBorder="1"/>
    <xf numFmtId="0" fontId="8" fillId="0" borderId="0" xfId="0" applyFont="1"/>
    <xf numFmtId="0" fontId="10" fillId="0" borderId="0" xfId="0" applyFont="1" applyAlignment="1">
      <alignment horizontal="center" vertical="top"/>
    </xf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Border="1"/>
    <xf numFmtId="1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11" fillId="0" borderId="2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4" fillId="0" borderId="0" xfId="0" applyFont="1"/>
    <xf numFmtId="0" fontId="8" fillId="2" borderId="0" xfId="0" applyFont="1" applyFill="1" applyBorder="1"/>
    <xf numFmtId="0" fontId="8" fillId="3" borderId="2" xfId="0" applyFont="1" applyFill="1" applyBorder="1"/>
    <xf numFmtId="0" fontId="8" fillId="0" borderId="2" xfId="0" applyFont="1" applyFill="1" applyBorder="1"/>
    <xf numFmtId="0" fontId="8" fillId="0" borderId="0" xfId="0" applyFont="1" applyFill="1" applyBorder="1"/>
    <xf numFmtId="0" fontId="2" fillId="2" borderId="4" xfId="0" applyFont="1" applyFill="1" applyBorder="1"/>
    <xf numFmtId="0" fontId="2" fillId="0" borderId="2" xfId="0" applyFont="1" applyFill="1" applyBorder="1"/>
    <xf numFmtId="0" fontId="15" fillId="0" borderId="0" xfId="0" applyFont="1"/>
    <xf numFmtId="0" fontId="16" fillId="0" borderId="0" xfId="0" applyFont="1"/>
    <xf numFmtId="164" fontId="14" fillId="0" borderId="0" xfId="0" applyNumberFormat="1" applyFont="1"/>
    <xf numFmtId="0" fontId="17" fillId="0" borderId="0" xfId="0" applyFont="1"/>
    <xf numFmtId="1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2" fontId="2" fillId="0" borderId="0" xfId="0" applyNumberFormat="1" applyFont="1" applyFill="1" applyBorder="1"/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164" fontId="8" fillId="0" borderId="2" xfId="0" applyNumberFormat="1" applyFont="1" applyFill="1" applyBorder="1"/>
    <xf numFmtId="0" fontId="8" fillId="0" borderId="2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/>
    <xf numFmtId="0" fontId="2" fillId="0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8"/>
  <sheetViews>
    <sheetView topLeftCell="A31" workbookViewId="0">
      <selection activeCell="A35" sqref="A35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6.453125" style="2" customWidth="1"/>
    <col min="4" max="4" width="19.26953125" style="2" customWidth="1"/>
    <col min="5" max="5" width="14.54296875" style="2" customWidth="1"/>
    <col min="6" max="6" width="15.54296875" style="2" customWidth="1"/>
    <col min="7" max="7" width="12" style="2" customWidth="1"/>
    <col min="8" max="8" width="12" style="2" bestFit="1" customWidth="1"/>
    <col min="9" max="10" width="9.81640625" style="2" bestFit="1" customWidth="1"/>
    <col min="11" max="16384" width="9.1796875" style="2"/>
  </cols>
  <sheetData>
    <row r="1" spans="1:5" x14ac:dyDescent="0.4">
      <c r="A1" s="89" t="s">
        <v>15</v>
      </c>
      <c r="B1" s="89"/>
      <c r="C1" s="89"/>
      <c r="D1" s="89"/>
      <c r="E1" s="89"/>
    </row>
    <row r="2" spans="1:5" x14ac:dyDescent="0.4">
      <c r="A2" s="89" t="s">
        <v>41</v>
      </c>
      <c r="B2" s="89"/>
      <c r="C2" s="89"/>
      <c r="D2" s="89"/>
      <c r="E2" s="89"/>
    </row>
    <row r="3" spans="1:5" x14ac:dyDescent="0.4">
      <c r="A3" s="90" t="s">
        <v>28</v>
      </c>
      <c r="B3" s="90"/>
      <c r="C3" s="90"/>
      <c r="D3" s="90"/>
      <c r="E3" s="90"/>
    </row>
    <row r="4" spans="1:5" x14ac:dyDescent="0.4">
      <c r="A4" s="90"/>
      <c r="B4" s="90"/>
      <c r="C4" s="90"/>
      <c r="D4" s="90"/>
      <c r="E4" s="90"/>
    </row>
    <row r="5" spans="1:5" ht="15.75" customHeight="1" x14ac:dyDescent="0.4">
      <c r="A5" s="91" t="s">
        <v>16</v>
      </c>
      <c r="B5" s="91"/>
      <c r="C5" s="91"/>
      <c r="D5" s="91"/>
      <c r="E5" s="91"/>
    </row>
    <row r="6" spans="1:5" x14ac:dyDescent="0.4">
      <c r="A6" s="4"/>
    </row>
    <row r="7" spans="1:5" x14ac:dyDescent="0.4">
      <c r="A7" s="15" t="s">
        <v>39</v>
      </c>
    </row>
    <row r="8" spans="1:5" x14ac:dyDescent="0.4">
      <c r="A8" s="1"/>
    </row>
    <row r="9" spans="1:5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5" ht="60" x14ac:dyDescent="0.4">
      <c r="A10" s="92"/>
      <c r="B10" s="93"/>
      <c r="C10" s="5" t="s">
        <v>19</v>
      </c>
      <c r="D10" s="87" t="s">
        <v>40</v>
      </c>
      <c r="E10" s="6" t="s">
        <v>14</v>
      </c>
    </row>
    <row r="11" spans="1:5" x14ac:dyDescent="0.4">
      <c r="A11" s="7" t="s">
        <v>20</v>
      </c>
      <c r="B11" s="8" t="s">
        <v>10</v>
      </c>
      <c r="C11" s="30">
        <v>4733</v>
      </c>
      <c r="D11" s="30">
        <v>4733</v>
      </c>
      <c r="E11" s="30">
        <v>4733</v>
      </c>
    </row>
    <row r="12" spans="1:5" ht="26" x14ac:dyDescent="0.4">
      <c r="A12" s="12" t="s">
        <v>23</v>
      </c>
      <c r="B12" s="8" t="s">
        <v>2</v>
      </c>
      <c r="C12" s="31">
        <f>C13/C11</f>
        <v>497.76908937249107</v>
      </c>
      <c r="D12" s="31">
        <f>D13/D11</f>
        <v>128.28468201986055</v>
      </c>
      <c r="E12" s="31">
        <f>E13/E11</f>
        <v>128.21504331290936</v>
      </c>
    </row>
    <row r="13" spans="1:5" ht="26" x14ac:dyDescent="0.4">
      <c r="A13" s="7" t="s">
        <v>11</v>
      </c>
      <c r="B13" s="8" t="s">
        <v>2</v>
      </c>
      <c r="C13" s="30">
        <f>C15+C29+C30+C31+C32+C33</f>
        <v>2355941.1</v>
      </c>
      <c r="D13" s="32">
        <f>D15+D29+D30+D31+D32+D33</f>
        <v>607171.4</v>
      </c>
      <c r="E13" s="30">
        <f>E15+E29+E30+E31+E32+E33</f>
        <v>606841.79999999993</v>
      </c>
    </row>
    <row r="14" spans="1:5" x14ac:dyDescent="0.4">
      <c r="A14" s="10" t="s">
        <v>0</v>
      </c>
      <c r="B14" s="11"/>
      <c r="C14" s="30"/>
      <c r="D14" s="30"/>
      <c r="E14" s="30"/>
    </row>
    <row r="15" spans="1:5" ht="26" x14ac:dyDescent="0.4">
      <c r="A15" s="7" t="s">
        <v>12</v>
      </c>
      <c r="B15" s="8" t="s">
        <v>2</v>
      </c>
      <c r="C15" s="77">
        <f>C17+C20+C23+C26</f>
        <v>1857386</v>
      </c>
      <c r="D15" s="77">
        <f>D17+D20+D23+D26</f>
        <v>390768</v>
      </c>
      <c r="E15" s="78">
        <f>E17+E20+E23+E26</f>
        <v>390768</v>
      </c>
    </row>
    <row r="16" spans="1:5" x14ac:dyDescent="0.4">
      <c r="A16" s="10" t="s">
        <v>1</v>
      </c>
      <c r="B16" s="11"/>
      <c r="C16" s="78"/>
      <c r="D16" s="78"/>
      <c r="E16" s="78"/>
    </row>
    <row r="17" spans="1:10" ht="26" x14ac:dyDescent="0.4">
      <c r="A17" s="9" t="s">
        <v>30</v>
      </c>
      <c r="B17" s="8" t="s">
        <v>2</v>
      </c>
      <c r="C17" s="79">
        <v>92869.3</v>
      </c>
      <c r="D17" s="78">
        <v>19538.400000000001</v>
      </c>
      <c r="E17" s="78">
        <v>19538.400000000001</v>
      </c>
      <c r="F17" s="29"/>
      <c r="G17" s="29"/>
    </row>
    <row r="18" spans="1:10" x14ac:dyDescent="0.4">
      <c r="A18" s="12" t="s">
        <v>4</v>
      </c>
      <c r="B18" s="13" t="s">
        <v>3</v>
      </c>
      <c r="C18" s="78">
        <v>94.8</v>
      </c>
      <c r="D18" s="78">
        <v>94.8</v>
      </c>
      <c r="E18" s="78">
        <v>94.8</v>
      </c>
      <c r="J18" s="27"/>
    </row>
    <row r="19" spans="1:10" ht="22" customHeight="1" x14ac:dyDescent="0.4">
      <c r="A19" s="12" t="s">
        <v>25</v>
      </c>
      <c r="B19" s="8" t="s">
        <v>26</v>
      </c>
      <c r="C19" s="79">
        <v>103</v>
      </c>
      <c r="D19" s="79">
        <v>103</v>
      </c>
      <c r="E19" s="79">
        <v>103</v>
      </c>
    </row>
    <row r="20" spans="1:10" ht="26" x14ac:dyDescent="0.4">
      <c r="A20" s="9" t="s">
        <v>21</v>
      </c>
      <c r="B20" s="8" t="s">
        <v>2</v>
      </c>
      <c r="C20" s="78">
        <v>1337317.92</v>
      </c>
      <c r="D20" s="78">
        <v>281352.96000000002</v>
      </c>
      <c r="E20" s="78">
        <v>281352.96000000002</v>
      </c>
      <c r="G20" s="29"/>
    </row>
    <row r="21" spans="1:10" x14ac:dyDescent="0.4">
      <c r="A21" s="12" t="s">
        <v>4</v>
      </c>
      <c r="B21" s="13" t="s">
        <v>3</v>
      </c>
      <c r="C21" s="78">
        <v>963.5</v>
      </c>
      <c r="D21" s="78">
        <v>963.5</v>
      </c>
      <c r="E21" s="78">
        <v>963.5</v>
      </c>
    </row>
    <row r="22" spans="1:10" ht="22" customHeight="1" x14ac:dyDescent="0.4">
      <c r="A22" s="12" t="s">
        <v>25</v>
      </c>
      <c r="B22" s="8" t="s">
        <v>26</v>
      </c>
      <c r="C22" s="78">
        <v>108.3</v>
      </c>
      <c r="D22" s="79">
        <v>108.3</v>
      </c>
      <c r="E22" s="79">
        <v>108.3</v>
      </c>
    </row>
    <row r="23" spans="1:10" ht="55.5" x14ac:dyDescent="0.4">
      <c r="A23" s="16" t="s">
        <v>24</v>
      </c>
      <c r="B23" s="8" t="s">
        <v>2</v>
      </c>
      <c r="C23" s="78">
        <v>55721.58</v>
      </c>
      <c r="D23" s="78">
        <v>11723.04</v>
      </c>
      <c r="E23" s="78">
        <v>11723.04</v>
      </c>
      <c r="F23" s="29"/>
      <c r="G23" s="29"/>
    </row>
    <row r="24" spans="1:10" x14ac:dyDescent="0.4">
      <c r="A24" s="12" t="s">
        <v>4</v>
      </c>
      <c r="B24" s="13" t="s">
        <v>3</v>
      </c>
      <c r="C24" s="78">
        <v>100.55</v>
      </c>
      <c r="D24" s="78">
        <v>100.55</v>
      </c>
      <c r="E24" s="78">
        <v>100.55</v>
      </c>
    </row>
    <row r="25" spans="1:10" ht="22" customHeight="1" x14ac:dyDescent="0.4">
      <c r="A25" s="12" t="s">
        <v>25</v>
      </c>
      <c r="B25" s="8" t="s">
        <v>26</v>
      </c>
      <c r="C25" s="78">
        <v>67.400000000000006</v>
      </c>
      <c r="D25" s="79">
        <v>67.400000000000006</v>
      </c>
      <c r="E25" s="79">
        <v>67.400000000000006</v>
      </c>
      <c r="H25" s="26"/>
    </row>
    <row r="26" spans="1:10" ht="26" x14ac:dyDescent="0.4">
      <c r="A26" s="9" t="s">
        <v>22</v>
      </c>
      <c r="B26" s="8" t="s">
        <v>2</v>
      </c>
      <c r="C26" s="79">
        <v>371477.2</v>
      </c>
      <c r="D26" s="78">
        <v>78153.600000000006</v>
      </c>
      <c r="E26" s="78">
        <v>78153.600000000006</v>
      </c>
      <c r="G26" s="29"/>
    </row>
    <row r="27" spans="1:10" x14ac:dyDescent="0.4">
      <c r="A27" s="12" t="s">
        <v>4</v>
      </c>
      <c r="B27" s="13" t="s">
        <v>3</v>
      </c>
      <c r="C27" s="30">
        <v>108.15</v>
      </c>
      <c r="D27" s="30">
        <v>108.15</v>
      </c>
      <c r="E27" s="30">
        <v>108.15</v>
      </c>
    </row>
    <row r="28" spans="1:10" ht="22" customHeight="1" x14ac:dyDescent="0.4">
      <c r="A28" s="12" t="s">
        <v>25</v>
      </c>
      <c r="B28" s="8" t="s">
        <v>26</v>
      </c>
      <c r="C28" s="30">
        <v>47.6</v>
      </c>
      <c r="D28" s="32">
        <f>D26/D27/9</f>
        <v>80.293419633225469</v>
      </c>
      <c r="E28" s="32">
        <f>E26/E27/9</f>
        <v>80.293419633225469</v>
      </c>
    </row>
    <row r="29" spans="1:10" ht="26" x14ac:dyDescent="0.4">
      <c r="A29" s="7" t="s">
        <v>5</v>
      </c>
      <c r="B29" s="8" t="s">
        <v>2</v>
      </c>
      <c r="C29" s="33">
        <f>19873+11737+5608+78058+45038+21484</f>
        <v>181798</v>
      </c>
      <c r="D29" s="34">
        <v>40200.9</v>
      </c>
      <c r="E29" s="74">
        <v>39892.6</v>
      </c>
      <c r="F29" s="76"/>
    </row>
    <row r="30" spans="1:10" ht="51.5" x14ac:dyDescent="0.4">
      <c r="A30" s="14" t="s">
        <v>6</v>
      </c>
      <c r="B30" s="8" t="s">
        <v>2</v>
      </c>
      <c r="C30" s="30">
        <f>198979+30117</f>
        <v>229096</v>
      </c>
      <c r="D30" s="30">
        <v>143564.6</v>
      </c>
      <c r="E30" s="38">
        <v>143564.6</v>
      </c>
      <c r="F30" s="76"/>
      <c r="G30" s="42"/>
    </row>
    <row r="31" spans="1:10" ht="40" x14ac:dyDescent="0.4">
      <c r="A31" s="14" t="s">
        <v>7</v>
      </c>
      <c r="B31" s="8" t="s">
        <v>2</v>
      </c>
      <c r="C31" s="30">
        <v>0</v>
      </c>
      <c r="D31" s="30">
        <v>0</v>
      </c>
      <c r="E31" s="38">
        <v>0</v>
      </c>
      <c r="F31" s="42"/>
    </row>
    <row r="32" spans="1:10" ht="36" x14ac:dyDescent="0.4">
      <c r="A32" s="14" t="s">
        <v>8</v>
      </c>
      <c r="B32" s="8" t="s">
        <v>2</v>
      </c>
      <c r="C32" s="35">
        <f>6996.1+500</f>
        <v>7496.1</v>
      </c>
      <c r="D32" s="35">
        <v>1203</v>
      </c>
      <c r="E32" s="75">
        <v>1203</v>
      </c>
      <c r="F32" s="76"/>
    </row>
    <row r="33" spans="1:6" ht="38.25" customHeight="1" x14ac:dyDescent="0.4">
      <c r="A33" s="14" t="s">
        <v>9</v>
      </c>
      <c r="B33" s="8" t="s">
        <v>2</v>
      </c>
      <c r="C33" s="30">
        <f>488+10050+13637+26389+3902+22293+3+3050+350+3</f>
        <v>80165</v>
      </c>
      <c r="D33" s="30">
        <f>342.9+4498.2+4215+261+21759.5+2.8+355.5</f>
        <v>31434.899999999998</v>
      </c>
      <c r="E33" s="38">
        <v>31413.599999999999</v>
      </c>
      <c r="F33" s="76"/>
    </row>
    <row r="35" spans="1:6" x14ac:dyDescent="0.4">
      <c r="A35" s="1" t="s">
        <v>43</v>
      </c>
    </row>
    <row r="37" spans="1:6" x14ac:dyDescent="0.4">
      <c r="A37" s="19"/>
    </row>
    <row r="38" spans="1:6" x14ac:dyDescent="0.4">
      <c r="A38" s="19"/>
    </row>
  </sheetData>
  <mergeCells count="8">
    <mergeCell ref="A1:E1"/>
    <mergeCell ref="A2:E2"/>
    <mergeCell ref="A4:E4"/>
    <mergeCell ref="A5:E5"/>
    <mergeCell ref="A9:A10"/>
    <mergeCell ref="B9:B10"/>
    <mergeCell ref="C9:E9"/>
    <mergeCell ref="A3:E3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F38"/>
  <sheetViews>
    <sheetView workbookViewId="0">
      <selection activeCell="C12" sqref="C12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7" t="s">
        <v>44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122</v>
      </c>
      <c r="D11" s="9">
        <v>122</v>
      </c>
      <c r="E11" s="9">
        <v>122</v>
      </c>
    </row>
    <row r="12" spans="1:6" ht="26" x14ac:dyDescent="0.4">
      <c r="A12" s="12" t="s">
        <v>23</v>
      </c>
      <c r="B12" s="8" t="s">
        <v>2</v>
      </c>
      <c r="C12" s="18">
        <f>C13/C11</f>
        <v>1086.187704918033</v>
      </c>
      <c r="D12" s="18">
        <f>D13/D11</f>
        <v>1086.187704918033</v>
      </c>
      <c r="E12" s="18">
        <f>E13/E11</f>
        <v>1086.187704918033</v>
      </c>
    </row>
    <row r="13" spans="1:6" ht="26" x14ac:dyDescent="0.4">
      <c r="A13" s="7" t="s">
        <v>11</v>
      </c>
      <c r="B13" s="8" t="s">
        <v>2</v>
      </c>
      <c r="C13" s="9">
        <f>C15+C29+C30+C31+C32+C33</f>
        <v>132514.90000000002</v>
      </c>
      <c r="D13" s="17">
        <f>D15+D29+D30+D31+D32+D33</f>
        <v>132514.90000000002</v>
      </c>
      <c r="E13" s="9">
        <f>E15+E29+E30+E31+E32+E33</f>
        <v>132514.90000000002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53496.400000000009</v>
      </c>
      <c r="D15" s="22">
        <f t="shared" ref="D15:E15" si="0">D17+D20+D23+D26</f>
        <v>53496.400000000009</v>
      </c>
      <c r="E15" s="22">
        <f t="shared" si="0"/>
        <v>53496.400000000009</v>
      </c>
      <c r="F15" s="70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66">
        <v>4148.8</v>
      </c>
      <c r="D17" s="66">
        <v>4148.8</v>
      </c>
      <c r="E17" s="66">
        <v>4148.8</v>
      </c>
    </row>
    <row r="18" spans="1:6" x14ac:dyDescent="0.4">
      <c r="A18" s="12" t="s">
        <v>4</v>
      </c>
      <c r="B18" s="13" t="s">
        <v>3</v>
      </c>
      <c r="C18" s="69">
        <v>3</v>
      </c>
      <c r="D18" s="69">
        <v>3</v>
      </c>
      <c r="E18" s="69">
        <v>3</v>
      </c>
    </row>
    <row r="19" spans="1:6" x14ac:dyDescent="0.4">
      <c r="A19" s="12" t="s">
        <v>25</v>
      </c>
      <c r="B19" s="8" t="s">
        <v>26</v>
      </c>
      <c r="C19" s="80">
        <v>115.2</v>
      </c>
      <c r="D19" s="80">
        <v>115.2</v>
      </c>
      <c r="E19" s="80">
        <v>115.2</v>
      </c>
    </row>
    <row r="20" spans="1:6" ht="26" x14ac:dyDescent="0.4">
      <c r="A20" s="9" t="s">
        <v>21</v>
      </c>
      <c r="B20" s="8" t="s">
        <v>2</v>
      </c>
      <c r="C20" s="66">
        <v>38540.800000000003</v>
      </c>
      <c r="D20" s="66">
        <v>38540.800000000003</v>
      </c>
      <c r="E20" s="66">
        <v>38540.800000000003</v>
      </c>
    </row>
    <row r="21" spans="1:6" x14ac:dyDescent="0.4">
      <c r="A21" s="12" t="s">
        <v>4</v>
      </c>
      <c r="B21" s="13" t="s">
        <v>3</v>
      </c>
      <c r="C21" s="69">
        <v>27.422000000000001</v>
      </c>
      <c r="D21" s="69">
        <v>27.422000000000001</v>
      </c>
      <c r="E21" s="69">
        <v>27.422000000000001</v>
      </c>
    </row>
    <row r="22" spans="1:6" x14ac:dyDescent="0.4">
      <c r="A22" s="12" t="s">
        <v>25</v>
      </c>
      <c r="B22" s="8" t="s">
        <v>26</v>
      </c>
      <c r="C22" s="69">
        <v>117.1</v>
      </c>
      <c r="D22" s="69">
        <v>117.1</v>
      </c>
      <c r="E22" s="69">
        <v>117.1</v>
      </c>
    </row>
    <row r="23" spans="1:6" ht="38" x14ac:dyDescent="0.4">
      <c r="A23" s="16" t="s">
        <v>24</v>
      </c>
      <c r="B23" s="8" t="s">
        <v>2</v>
      </c>
      <c r="C23" s="66">
        <v>1558.4</v>
      </c>
      <c r="D23" s="66">
        <v>1558.4</v>
      </c>
      <c r="E23" s="66">
        <v>1558.4</v>
      </c>
    </row>
    <row r="24" spans="1:6" x14ac:dyDescent="0.4">
      <c r="A24" s="12" t="s">
        <v>4</v>
      </c>
      <c r="B24" s="13" t="s">
        <v>3</v>
      </c>
      <c r="C24" s="69">
        <v>1.95</v>
      </c>
      <c r="D24" s="69">
        <v>1.95</v>
      </c>
      <c r="E24" s="69">
        <v>1.95</v>
      </c>
    </row>
    <row r="25" spans="1:6" x14ac:dyDescent="0.4">
      <c r="A25" s="12" t="s">
        <v>25</v>
      </c>
      <c r="B25" s="8" t="s">
        <v>26</v>
      </c>
      <c r="C25" s="69">
        <v>66.599999999999994</v>
      </c>
      <c r="D25" s="69">
        <v>66.599999999999994</v>
      </c>
      <c r="E25" s="69">
        <v>66.599999999999994</v>
      </c>
    </row>
    <row r="26" spans="1:6" ht="26" x14ac:dyDescent="0.4">
      <c r="A26" s="9" t="s">
        <v>22</v>
      </c>
      <c r="B26" s="8" t="s">
        <v>2</v>
      </c>
      <c r="C26" s="66">
        <v>9248.4</v>
      </c>
      <c r="D26" s="66">
        <v>9248.4</v>
      </c>
      <c r="E26" s="66">
        <v>9248.4</v>
      </c>
    </row>
    <row r="27" spans="1:6" x14ac:dyDescent="0.4">
      <c r="A27" s="12" t="s">
        <v>4</v>
      </c>
      <c r="B27" s="13" t="s">
        <v>3</v>
      </c>
      <c r="C27" s="22">
        <v>19.8</v>
      </c>
      <c r="D27" s="22">
        <v>19.8</v>
      </c>
      <c r="E27" s="22">
        <v>19.8</v>
      </c>
    </row>
    <row r="28" spans="1:6" x14ac:dyDescent="0.4">
      <c r="A28" s="12" t="s">
        <v>25</v>
      </c>
      <c r="B28" s="8" t="s">
        <v>26</v>
      </c>
      <c r="C28" s="22">
        <v>38.9</v>
      </c>
      <c r="D28" s="22">
        <v>38.9</v>
      </c>
      <c r="E28" s="22">
        <v>38.9</v>
      </c>
    </row>
    <row r="29" spans="1:6" ht="26" x14ac:dyDescent="0.4">
      <c r="A29" s="7" t="s">
        <v>5</v>
      </c>
      <c r="B29" s="8" t="s">
        <v>2</v>
      </c>
      <c r="C29" s="41">
        <v>6989.91</v>
      </c>
      <c r="D29" s="41">
        <v>6989.91</v>
      </c>
      <c r="E29" s="41">
        <v>6989.91</v>
      </c>
    </row>
    <row r="30" spans="1:6" ht="36" x14ac:dyDescent="0.4">
      <c r="A30" s="14" t="s">
        <v>6</v>
      </c>
      <c r="B30" s="8" t="s">
        <v>2</v>
      </c>
      <c r="C30" s="9">
        <v>71384.100000000006</v>
      </c>
      <c r="D30" s="9">
        <v>71384.100000000006</v>
      </c>
      <c r="E30" s="9">
        <v>71384.100000000006</v>
      </c>
      <c r="F30" s="2" t="s">
        <v>31</v>
      </c>
    </row>
    <row r="31" spans="1:6" ht="26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36" x14ac:dyDescent="0.4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 x14ac:dyDescent="0.4">
      <c r="A35" s="1" t="s">
        <v>43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F38"/>
  <sheetViews>
    <sheetView topLeftCell="A22" workbookViewId="0">
      <selection activeCell="B9" sqref="B9:B10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5" x14ac:dyDescent="0.4">
      <c r="A1" s="89" t="s">
        <v>15</v>
      </c>
      <c r="B1" s="89"/>
      <c r="C1" s="89"/>
      <c r="D1" s="89"/>
      <c r="E1" s="89"/>
    </row>
    <row r="2" spans="1:5" x14ac:dyDescent="0.4">
      <c r="A2" s="89" t="s">
        <v>42</v>
      </c>
      <c r="B2" s="89"/>
      <c r="C2" s="89"/>
      <c r="D2" s="89"/>
      <c r="E2" s="89"/>
    </row>
    <row r="3" spans="1:5" x14ac:dyDescent="0.4">
      <c r="A3" s="90" t="s">
        <v>28</v>
      </c>
      <c r="B3" s="90"/>
      <c r="C3" s="90"/>
      <c r="D3" s="90"/>
      <c r="E3" s="90"/>
    </row>
    <row r="4" spans="1:5" x14ac:dyDescent="0.4">
      <c r="A4" s="90"/>
      <c r="B4" s="90"/>
      <c r="C4" s="90"/>
      <c r="D4" s="90"/>
      <c r="E4" s="90"/>
    </row>
    <row r="5" spans="1:5" x14ac:dyDescent="0.4">
      <c r="A5" s="91" t="s">
        <v>16</v>
      </c>
      <c r="B5" s="91"/>
      <c r="C5" s="91"/>
      <c r="D5" s="91"/>
      <c r="E5" s="91"/>
    </row>
    <row r="6" spans="1:5" x14ac:dyDescent="0.4">
      <c r="A6" s="4"/>
    </row>
    <row r="7" spans="1:5" x14ac:dyDescent="0.4">
      <c r="A7" s="15" t="s">
        <v>17</v>
      </c>
    </row>
    <row r="8" spans="1:5" x14ac:dyDescent="0.4">
      <c r="A8" s="1"/>
    </row>
    <row r="9" spans="1:5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5" ht="60" x14ac:dyDescent="0.4">
      <c r="A10" s="92"/>
      <c r="B10" s="93"/>
      <c r="C10" s="25" t="s">
        <v>19</v>
      </c>
      <c r="D10" s="87" t="s">
        <v>40</v>
      </c>
      <c r="E10" s="24" t="s">
        <v>14</v>
      </c>
    </row>
    <row r="11" spans="1:5" x14ac:dyDescent="0.4">
      <c r="A11" s="7" t="s">
        <v>20</v>
      </c>
      <c r="B11" s="8" t="s">
        <v>10</v>
      </c>
      <c r="C11" s="9">
        <v>160</v>
      </c>
      <c r="D11" s="9">
        <v>160</v>
      </c>
      <c r="E11" s="9">
        <v>160</v>
      </c>
    </row>
    <row r="12" spans="1:5" ht="26" x14ac:dyDescent="0.4">
      <c r="A12" s="12" t="s">
        <v>23</v>
      </c>
      <c r="B12" s="8" t="s">
        <v>2</v>
      </c>
      <c r="C12" s="18">
        <f>C13/C11</f>
        <v>730.53612499999997</v>
      </c>
      <c r="D12" s="18">
        <f>D13/D11</f>
        <v>730.53612499999997</v>
      </c>
      <c r="E12" s="18">
        <f>E13/E11</f>
        <v>730.53612499999997</v>
      </c>
    </row>
    <row r="13" spans="1:5" ht="26" x14ac:dyDescent="0.4">
      <c r="A13" s="7" t="s">
        <v>11</v>
      </c>
      <c r="B13" s="8" t="s">
        <v>2</v>
      </c>
      <c r="C13" s="9">
        <f>C15+C29+C30+C31+C32+C33</f>
        <v>116885.78</v>
      </c>
      <c r="D13" s="17">
        <f>D15+D29+D30+D31+D32+D33</f>
        <v>116885.78</v>
      </c>
      <c r="E13" s="9">
        <f>E15+E29+E30+E31+E32+E33</f>
        <v>116885.78</v>
      </c>
    </row>
    <row r="14" spans="1:5" x14ac:dyDescent="0.4">
      <c r="A14" s="10" t="s">
        <v>0</v>
      </c>
      <c r="B14" s="11"/>
      <c r="C14" s="9"/>
      <c r="D14" s="9"/>
      <c r="E14" s="9"/>
    </row>
    <row r="15" spans="1:5" ht="26" x14ac:dyDescent="0.4">
      <c r="A15" s="7" t="s">
        <v>12</v>
      </c>
      <c r="B15" s="8" t="s">
        <v>2</v>
      </c>
      <c r="C15" s="22">
        <f>C17+C20+C23+C26</f>
        <v>47361.18</v>
      </c>
      <c r="D15" s="22">
        <f t="shared" ref="D15:E15" si="0">D17+D20+D23+D26</f>
        <v>47361.18</v>
      </c>
      <c r="E15" s="22">
        <f t="shared" si="0"/>
        <v>47361.18</v>
      </c>
    </row>
    <row r="16" spans="1:5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66">
        <v>4234.38</v>
      </c>
      <c r="D17" s="66">
        <v>4234.38</v>
      </c>
      <c r="E17" s="66">
        <v>4234.38</v>
      </c>
    </row>
    <row r="18" spans="1:6" x14ac:dyDescent="0.4">
      <c r="A18" s="12" t="s">
        <v>4</v>
      </c>
      <c r="B18" s="13" t="s">
        <v>3</v>
      </c>
      <c r="C18" s="69">
        <v>3</v>
      </c>
      <c r="D18" s="69">
        <v>3</v>
      </c>
      <c r="E18" s="69">
        <v>3</v>
      </c>
    </row>
    <row r="19" spans="1:6" x14ac:dyDescent="0.4">
      <c r="A19" s="12" t="s">
        <v>25</v>
      </c>
      <c r="B19" s="8" t="s">
        <v>26</v>
      </c>
      <c r="C19" s="80">
        <v>117.6</v>
      </c>
      <c r="D19" s="80">
        <v>117.6</v>
      </c>
      <c r="E19" s="80">
        <v>117.6</v>
      </c>
    </row>
    <row r="20" spans="1:6" ht="26" x14ac:dyDescent="0.4">
      <c r="A20" s="9" t="s">
        <v>21</v>
      </c>
      <c r="B20" s="8" t="s">
        <v>2</v>
      </c>
      <c r="C20" s="66">
        <v>33364.400000000001</v>
      </c>
      <c r="D20" s="66">
        <v>33364.400000000001</v>
      </c>
      <c r="E20" s="66">
        <v>33364.400000000001</v>
      </c>
    </row>
    <row r="21" spans="1:6" x14ac:dyDescent="0.4">
      <c r="A21" s="12" t="s">
        <v>4</v>
      </c>
      <c r="B21" s="13" t="s">
        <v>3</v>
      </c>
      <c r="C21" s="69">
        <v>37.161000000000001</v>
      </c>
      <c r="D21" s="69">
        <v>37.161000000000001</v>
      </c>
      <c r="E21" s="69">
        <v>37.161000000000001</v>
      </c>
    </row>
    <row r="22" spans="1:6" x14ac:dyDescent="0.4">
      <c r="A22" s="12" t="s">
        <v>25</v>
      </c>
      <c r="B22" s="8" t="s">
        <v>26</v>
      </c>
      <c r="C22" s="69">
        <f>C20/C21</f>
        <v>897.83375043728643</v>
      </c>
      <c r="D22" s="69">
        <f t="shared" ref="D22:E22" si="1">D20/D21</f>
        <v>897.83375043728643</v>
      </c>
      <c r="E22" s="69">
        <f t="shared" si="1"/>
        <v>897.83375043728643</v>
      </c>
    </row>
    <row r="23" spans="1:6" ht="55.5" x14ac:dyDescent="0.4">
      <c r="A23" s="16" t="s">
        <v>24</v>
      </c>
      <c r="B23" s="8" t="s">
        <v>2</v>
      </c>
      <c r="C23" s="66">
        <v>1753.6</v>
      </c>
      <c r="D23" s="66">
        <v>1753.6</v>
      </c>
      <c r="E23" s="66">
        <v>1753.6</v>
      </c>
    </row>
    <row r="24" spans="1:6" x14ac:dyDescent="0.4">
      <c r="A24" s="12" t="s">
        <v>4</v>
      </c>
      <c r="B24" s="13" t="s">
        <v>3</v>
      </c>
      <c r="C24" s="69">
        <v>2</v>
      </c>
      <c r="D24" s="69">
        <v>2</v>
      </c>
      <c r="E24" s="69">
        <v>2</v>
      </c>
    </row>
    <row r="25" spans="1:6" x14ac:dyDescent="0.4">
      <c r="A25" s="12" t="s">
        <v>25</v>
      </c>
      <c r="B25" s="8" t="s">
        <v>26</v>
      </c>
      <c r="C25" s="69">
        <v>119.2</v>
      </c>
      <c r="D25" s="69">
        <v>119.2</v>
      </c>
      <c r="E25" s="69">
        <v>119.2</v>
      </c>
    </row>
    <row r="26" spans="1:6" ht="26" x14ac:dyDescent="0.4">
      <c r="A26" s="9" t="s">
        <v>22</v>
      </c>
      <c r="B26" s="8" t="s">
        <v>2</v>
      </c>
      <c r="C26" s="66">
        <v>8008.8</v>
      </c>
      <c r="D26" s="66">
        <v>8008.8</v>
      </c>
      <c r="E26" s="66">
        <v>8008.8</v>
      </c>
    </row>
    <row r="27" spans="1:6" x14ac:dyDescent="0.4">
      <c r="A27" s="12" t="s">
        <v>4</v>
      </c>
      <c r="B27" s="13" t="s">
        <v>3</v>
      </c>
      <c r="C27" s="22">
        <v>20.25</v>
      </c>
      <c r="D27" s="22">
        <v>20.25</v>
      </c>
      <c r="E27" s="22">
        <v>20.25</v>
      </c>
    </row>
    <row r="28" spans="1:6" x14ac:dyDescent="0.4">
      <c r="A28" s="12" t="s">
        <v>25</v>
      </c>
      <c r="B28" s="8" t="s">
        <v>26</v>
      </c>
      <c r="C28" s="22">
        <v>98.9</v>
      </c>
      <c r="D28" s="22">
        <v>98.9</v>
      </c>
      <c r="E28" s="22">
        <v>98.9</v>
      </c>
    </row>
    <row r="29" spans="1:6" ht="26" x14ac:dyDescent="0.4">
      <c r="A29" s="7" t="s">
        <v>5</v>
      </c>
      <c r="B29" s="8" t="s">
        <v>2</v>
      </c>
      <c r="C29" s="41">
        <v>8489.81</v>
      </c>
      <c r="D29" s="41">
        <v>8489.81</v>
      </c>
      <c r="E29" s="41">
        <v>8489.81</v>
      </c>
    </row>
    <row r="30" spans="1:6" ht="51.5" x14ac:dyDescent="0.4">
      <c r="A30" s="14" t="s">
        <v>6</v>
      </c>
      <c r="B30" s="8" t="s">
        <v>2</v>
      </c>
      <c r="C30" s="9">
        <v>60411.9</v>
      </c>
      <c r="D30" s="9">
        <v>60411.9</v>
      </c>
      <c r="E30" s="9">
        <v>60411.9</v>
      </c>
      <c r="F30" s="2" t="s">
        <v>31</v>
      </c>
    </row>
    <row r="31" spans="1:6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36" x14ac:dyDescent="0.4">
      <c r="A33" s="14" t="s">
        <v>9</v>
      </c>
      <c r="B33" s="8" t="s">
        <v>2</v>
      </c>
      <c r="C33" s="9">
        <v>622.89</v>
      </c>
      <c r="D33" s="9">
        <v>622.89</v>
      </c>
      <c r="E33" s="9">
        <v>622.89</v>
      </c>
    </row>
    <row r="35" spans="1:5" x14ac:dyDescent="0.4">
      <c r="A35" s="1" t="s">
        <v>45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F38"/>
  <sheetViews>
    <sheetView topLeftCell="A25" workbookViewId="0">
      <selection activeCell="G15" sqref="G15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7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177</v>
      </c>
      <c r="D11" s="9">
        <v>177</v>
      </c>
      <c r="E11" s="9">
        <v>177</v>
      </c>
    </row>
    <row r="12" spans="1:6" ht="26" x14ac:dyDescent="0.4">
      <c r="A12" s="12" t="s">
        <v>23</v>
      </c>
      <c r="B12" s="8" t="s">
        <v>2</v>
      </c>
      <c r="C12" s="18">
        <f>C13/C11</f>
        <v>918.50395480225984</v>
      </c>
      <c r="D12" s="18">
        <f>D13/D11</f>
        <v>918.50395480225984</v>
      </c>
      <c r="E12" s="18">
        <f>E13/E11</f>
        <v>918.50395480225984</v>
      </c>
    </row>
    <row r="13" spans="1:6" ht="26" x14ac:dyDescent="0.4">
      <c r="A13" s="7" t="s">
        <v>11</v>
      </c>
      <c r="B13" s="8" t="s">
        <v>2</v>
      </c>
      <c r="C13" s="9">
        <f>C15+C29+C30+C31+C32+C33</f>
        <v>162575.19999999998</v>
      </c>
      <c r="D13" s="17">
        <f>D15+D29+D30+D31+D32+D33</f>
        <v>162575.19999999998</v>
      </c>
      <c r="E13" s="9">
        <f>E15+E29+E30+E31+E32+E33</f>
        <v>162575.19999999998</v>
      </c>
      <c r="F13" s="19"/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82923.999999999985</v>
      </c>
      <c r="D15" s="22">
        <f t="shared" ref="D15:E15" si="0">D17+D20+D23+D26</f>
        <v>82923.999999999985</v>
      </c>
      <c r="E15" s="22">
        <f t="shared" si="0"/>
        <v>82923.999999999985</v>
      </c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66">
        <v>5613.2</v>
      </c>
      <c r="D17" s="66">
        <v>5613.2</v>
      </c>
      <c r="E17" s="66">
        <v>5613.2</v>
      </c>
    </row>
    <row r="18" spans="1:6" x14ac:dyDescent="0.4">
      <c r="A18" s="12" t="s">
        <v>4</v>
      </c>
      <c r="B18" s="13" t="s">
        <v>3</v>
      </c>
      <c r="C18" s="66">
        <v>5</v>
      </c>
      <c r="D18" s="66">
        <v>5</v>
      </c>
      <c r="E18" s="66">
        <v>5</v>
      </c>
    </row>
    <row r="19" spans="1:6" x14ac:dyDescent="0.4">
      <c r="A19" s="12" t="s">
        <v>25</v>
      </c>
      <c r="B19" s="8" t="s">
        <v>26</v>
      </c>
      <c r="C19" s="81">
        <v>93.6</v>
      </c>
      <c r="D19" s="81">
        <v>93.6</v>
      </c>
      <c r="E19" s="81">
        <v>93.6</v>
      </c>
    </row>
    <row r="20" spans="1:6" ht="26" x14ac:dyDescent="0.4">
      <c r="A20" s="9" t="s">
        <v>21</v>
      </c>
      <c r="B20" s="8" t="s">
        <v>2</v>
      </c>
      <c r="C20" s="66">
        <v>63998</v>
      </c>
      <c r="D20" s="66">
        <v>63998</v>
      </c>
      <c r="E20" s="66">
        <v>63998</v>
      </c>
    </row>
    <row r="21" spans="1:6" x14ac:dyDescent="0.4">
      <c r="A21" s="12" t="s">
        <v>4</v>
      </c>
      <c r="B21" s="13" t="s">
        <v>3</v>
      </c>
      <c r="C21" s="66">
        <v>43.1</v>
      </c>
      <c r="D21" s="66">
        <v>43.1</v>
      </c>
      <c r="E21" s="66">
        <v>43.1</v>
      </c>
    </row>
    <row r="22" spans="1:6" x14ac:dyDescent="0.4">
      <c r="A22" s="12" t="s">
        <v>25</v>
      </c>
      <c r="B22" s="8" t="s">
        <v>26</v>
      </c>
      <c r="C22" s="66">
        <v>123.7</v>
      </c>
      <c r="D22" s="66">
        <v>123.7</v>
      </c>
      <c r="E22" s="66">
        <v>123.7</v>
      </c>
    </row>
    <row r="23" spans="1:6" ht="55.5" x14ac:dyDescent="0.4">
      <c r="A23" s="16" t="s">
        <v>24</v>
      </c>
      <c r="B23" s="8" t="s">
        <v>2</v>
      </c>
      <c r="C23" s="66">
        <v>2092.4</v>
      </c>
      <c r="D23" s="66">
        <v>2092.4</v>
      </c>
      <c r="E23" s="66">
        <v>2092.4</v>
      </c>
    </row>
    <row r="24" spans="1:6" x14ac:dyDescent="0.4">
      <c r="A24" s="12" t="s">
        <v>4</v>
      </c>
      <c r="B24" s="13" t="s">
        <v>3</v>
      </c>
      <c r="C24" s="66">
        <v>4</v>
      </c>
      <c r="D24" s="66">
        <v>4</v>
      </c>
      <c r="E24" s="66">
        <v>4</v>
      </c>
    </row>
    <row r="25" spans="1:6" x14ac:dyDescent="0.4">
      <c r="A25" s="12" t="s">
        <v>25</v>
      </c>
      <c r="B25" s="8" t="s">
        <v>26</v>
      </c>
      <c r="C25" s="66">
        <v>43.55</v>
      </c>
      <c r="D25" s="66">
        <v>43.55</v>
      </c>
      <c r="E25" s="66">
        <v>43.55</v>
      </c>
    </row>
    <row r="26" spans="1:6" ht="26" x14ac:dyDescent="0.4">
      <c r="A26" s="9" t="s">
        <v>22</v>
      </c>
      <c r="B26" s="8" t="s">
        <v>2</v>
      </c>
      <c r="C26" s="66">
        <v>11220.4</v>
      </c>
      <c r="D26" s="66">
        <v>11220.4</v>
      </c>
      <c r="E26" s="66">
        <v>11220.4</v>
      </c>
    </row>
    <row r="27" spans="1:6" x14ac:dyDescent="0.4">
      <c r="A27" s="12" t="s">
        <v>4</v>
      </c>
      <c r="B27" s="13" t="s">
        <v>3</v>
      </c>
      <c r="C27" s="65">
        <v>18.399999999999999</v>
      </c>
      <c r="D27" s="65">
        <v>18.399999999999999</v>
      </c>
      <c r="E27" s="65">
        <v>18.399999999999999</v>
      </c>
    </row>
    <row r="28" spans="1:6" x14ac:dyDescent="0.4">
      <c r="A28" s="12" t="s">
        <v>25</v>
      </c>
      <c r="B28" s="8" t="s">
        <v>26</v>
      </c>
      <c r="C28" s="65">
        <v>50.8</v>
      </c>
      <c r="D28" s="65">
        <v>50.8</v>
      </c>
      <c r="E28" s="65">
        <v>50.8</v>
      </c>
    </row>
    <row r="29" spans="1:6" ht="26" x14ac:dyDescent="0.4">
      <c r="A29" s="7" t="s">
        <v>5</v>
      </c>
      <c r="B29" s="8" t="s">
        <v>2</v>
      </c>
      <c r="C29" s="23">
        <v>11794.3</v>
      </c>
      <c r="D29" s="23">
        <v>11794.3</v>
      </c>
      <c r="E29" s="23">
        <v>11794.3</v>
      </c>
    </row>
    <row r="30" spans="1:6" ht="51.5" x14ac:dyDescent="0.4">
      <c r="A30" s="14" t="s">
        <v>6</v>
      </c>
      <c r="B30" s="8" t="s">
        <v>2</v>
      </c>
      <c r="C30" s="22">
        <v>66488</v>
      </c>
      <c r="D30" s="22">
        <v>66488</v>
      </c>
      <c r="E30" s="22">
        <v>66488</v>
      </c>
      <c r="F30" s="2" t="s">
        <v>31</v>
      </c>
    </row>
    <row r="31" spans="1:6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>
        <v>162</v>
      </c>
      <c r="D32" s="22">
        <v>162</v>
      </c>
      <c r="E32" s="22">
        <v>162</v>
      </c>
    </row>
    <row r="33" spans="1:5" ht="51.5" x14ac:dyDescent="0.4">
      <c r="A33" s="14" t="s">
        <v>9</v>
      </c>
      <c r="B33" s="8" t="s">
        <v>2</v>
      </c>
      <c r="C33" s="9">
        <v>1206.9000000000001</v>
      </c>
      <c r="D33" s="9">
        <v>1206.9000000000001</v>
      </c>
      <c r="E33" s="9">
        <v>1206.9000000000001</v>
      </c>
    </row>
    <row r="35" spans="1:5" x14ac:dyDescent="0.4">
      <c r="A35" s="1" t="s">
        <v>43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F38"/>
  <sheetViews>
    <sheetView topLeftCell="A2" workbookViewId="0">
      <selection activeCell="B33" sqref="B33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5" x14ac:dyDescent="0.4">
      <c r="A1" s="89" t="s">
        <v>15</v>
      </c>
      <c r="B1" s="89"/>
      <c r="C1" s="89"/>
      <c r="D1" s="89"/>
      <c r="E1" s="89"/>
    </row>
    <row r="2" spans="1:5" x14ac:dyDescent="0.4">
      <c r="A2" s="89" t="s">
        <v>42</v>
      </c>
      <c r="B2" s="89"/>
      <c r="C2" s="89"/>
      <c r="D2" s="89"/>
      <c r="E2" s="89"/>
    </row>
    <row r="3" spans="1:5" x14ac:dyDescent="0.4">
      <c r="A3" s="90" t="s">
        <v>28</v>
      </c>
      <c r="B3" s="90"/>
      <c r="C3" s="90"/>
      <c r="D3" s="90"/>
      <c r="E3" s="90"/>
    </row>
    <row r="4" spans="1:5" x14ac:dyDescent="0.4">
      <c r="A4" s="90"/>
      <c r="B4" s="90"/>
      <c r="C4" s="90"/>
      <c r="D4" s="90"/>
      <c r="E4" s="90"/>
    </row>
    <row r="5" spans="1:5" x14ac:dyDescent="0.4">
      <c r="A5" s="91" t="s">
        <v>16</v>
      </c>
      <c r="B5" s="91"/>
      <c r="C5" s="91"/>
      <c r="D5" s="91"/>
      <c r="E5" s="91"/>
    </row>
    <row r="6" spans="1:5" x14ac:dyDescent="0.4">
      <c r="A6" s="4"/>
    </row>
    <row r="7" spans="1:5" x14ac:dyDescent="0.4">
      <c r="A7" s="15" t="s">
        <v>17</v>
      </c>
    </row>
    <row r="8" spans="1:5" x14ac:dyDescent="0.4">
      <c r="A8" s="1"/>
    </row>
    <row r="9" spans="1:5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5" ht="60" x14ac:dyDescent="0.4">
      <c r="A10" s="92"/>
      <c r="B10" s="93"/>
      <c r="C10" s="25" t="s">
        <v>19</v>
      </c>
      <c r="D10" s="87" t="s">
        <v>40</v>
      </c>
      <c r="E10" s="24" t="s">
        <v>14</v>
      </c>
    </row>
    <row r="11" spans="1:5" x14ac:dyDescent="0.4">
      <c r="A11" s="7" t="s">
        <v>20</v>
      </c>
      <c r="B11" s="8" t="s">
        <v>10</v>
      </c>
      <c r="C11" s="9">
        <v>115</v>
      </c>
      <c r="D11" s="9">
        <v>115</v>
      </c>
      <c r="E11" s="9">
        <v>115</v>
      </c>
    </row>
    <row r="12" spans="1:5" ht="26" x14ac:dyDescent="0.4">
      <c r="A12" s="12" t="s">
        <v>23</v>
      </c>
      <c r="B12" s="8" t="s">
        <v>2</v>
      </c>
      <c r="C12" s="18">
        <f>C13/C11</f>
        <v>1325.5269565217388</v>
      </c>
      <c r="D12" s="18">
        <f>D13/D11</f>
        <v>1325.5269565217388</v>
      </c>
      <c r="E12" s="18">
        <f>E13/E11</f>
        <v>1325.5269565217388</v>
      </c>
    </row>
    <row r="13" spans="1:5" ht="26" x14ac:dyDescent="0.4">
      <c r="A13" s="7" t="s">
        <v>11</v>
      </c>
      <c r="B13" s="8" t="s">
        <v>2</v>
      </c>
      <c r="C13" s="9">
        <f>C15+C29+C30+C31+C32+C33</f>
        <v>152435.59999999998</v>
      </c>
      <c r="D13" s="17">
        <f>D15+D29+D30+D31+D32+D33</f>
        <v>152435.59999999998</v>
      </c>
      <c r="E13" s="9">
        <f>E15+E29+E30+E31+E32+E33</f>
        <v>152435.59999999998</v>
      </c>
    </row>
    <row r="14" spans="1:5" x14ac:dyDescent="0.4">
      <c r="A14" s="10" t="s">
        <v>0</v>
      </c>
      <c r="B14" s="11"/>
      <c r="C14" s="9"/>
      <c r="D14" s="9"/>
      <c r="E14" s="9"/>
    </row>
    <row r="15" spans="1:5" ht="26" x14ac:dyDescent="0.4">
      <c r="A15" s="7" t="s">
        <v>12</v>
      </c>
      <c r="B15" s="8" t="s">
        <v>2</v>
      </c>
      <c r="C15" s="22">
        <f>C17+C20+C23+C26</f>
        <v>61700.600000000006</v>
      </c>
      <c r="D15" s="22">
        <f t="shared" ref="D15:E15" si="0">D17+D20+D23+D26</f>
        <v>61700.600000000006</v>
      </c>
      <c r="E15" s="22">
        <f t="shared" si="0"/>
        <v>61700.600000000006</v>
      </c>
    </row>
    <row r="16" spans="1:5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66">
        <v>3762.4</v>
      </c>
      <c r="D17" s="66">
        <v>3762.4</v>
      </c>
      <c r="E17" s="66">
        <v>3762.4</v>
      </c>
    </row>
    <row r="18" spans="1:6" x14ac:dyDescent="0.4">
      <c r="A18" s="12" t="s">
        <v>4</v>
      </c>
      <c r="B18" s="13" t="s">
        <v>3</v>
      </c>
      <c r="C18" s="66">
        <v>3</v>
      </c>
      <c r="D18" s="66">
        <v>3</v>
      </c>
      <c r="E18" s="66">
        <v>3</v>
      </c>
    </row>
    <row r="19" spans="1:6" x14ac:dyDescent="0.4">
      <c r="A19" s="12" t="s">
        <v>25</v>
      </c>
      <c r="B19" s="8" t="s">
        <v>26</v>
      </c>
      <c r="C19" s="81">
        <v>104.5</v>
      </c>
      <c r="D19" s="81">
        <v>104.5</v>
      </c>
      <c r="E19" s="81">
        <v>104.5</v>
      </c>
    </row>
    <row r="20" spans="1:6" ht="26" x14ac:dyDescent="0.4">
      <c r="A20" s="9" t="s">
        <v>21</v>
      </c>
      <c r="B20" s="8" t="s">
        <v>2</v>
      </c>
      <c r="C20" s="66">
        <v>42600.800000000003</v>
      </c>
      <c r="D20" s="66">
        <v>42600.800000000003</v>
      </c>
      <c r="E20" s="66">
        <v>42600.800000000003</v>
      </c>
    </row>
    <row r="21" spans="1:6" x14ac:dyDescent="0.4">
      <c r="A21" s="12" t="s">
        <v>4</v>
      </c>
      <c r="B21" s="13" t="s">
        <v>3</v>
      </c>
      <c r="C21" s="66">
        <v>27</v>
      </c>
      <c r="D21" s="66">
        <v>27</v>
      </c>
      <c r="E21" s="66">
        <v>27</v>
      </c>
    </row>
    <row r="22" spans="1:6" x14ac:dyDescent="0.4">
      <c r="A22" s="12" t="s">
        <v>25</v>
      </c>
      <c r="B22" s="8" t="s">
        <v>26</v>
      </c>
      <c r="C22" s="66">
        <v>131.5</v>
      </c>
      <c r="D22" s="66">
        <v>131.5</v>
      </c>
      <c r="E22" s="66">
        <v>131.5</v>
      </c>
    </row>
    <row r="23" spans="1:6" ht="38" x14ac:dyDescent="0.4">
      <c r="A23" s="16" t="s">
        <v>24</v>
      </c>
      <c r="B23" s="8" t="s">
        <v>2</v>
      </c>
      <c r="C23" s="66">
        <v>3504.8</v>
      </c>
      <c r="D23" s="66">
        <v>3504.8</v>
      </c>
      <c r="E23" s="66">
        <v>3504.8</v>
      </c>
    </row>
    <row r="24" spans="1:6" x14ac:dyDescent="0.4">
      <c r="A24" s="12" t="s">
        <v>4</v>
      </c>
      <c r="B24" s="13" t="s">
        <v>3</v>
      </c>
      <c r="C24" s="66">
        <v>4</v>
      </c>
      <c r="D24" s="66">
        <v>4</v>
      </c>
      <c r="E24" s="66">
        <v>4</v>
      </c>
    </row>
    <row r="25" spans="1:6" x14ac:dyDescent="0.4">
      <c r="A25" s="12" t="s">
        <v>25</v>
      </c>
      <c r="B25" s="8" t="s">
        <v>26</v>
      </c>
      <c r="C25" s="66">
        <v>73</v>
      </c>
      <c r="D25" s="66">
        <v>73</v>
      </c>
      <c r="E25" s="66">
        <v>73</v>
      </c>
    </row>
    <row r="26" spans="1:6" ht="26" x14ac:dyDescent="0.4">
      <c r="A26" s="9" t="s">
        <v>22</v>
      </c>
      <c r="B26" s="8" t="s">
        <v>2</v>
      </c>
      <c r="C26" s="66">
        <v>11832.6</v>
      </c>
      <c r="D26" s="66">
        <v>11832.6</v>
      </c>
      <c r="E26" s="66">
        <v>11832.6</v>
      </c>
    </row>
    <row r="27" spans="1:6" x14ac:dyDescent="0.4">
      <c r="A27" s="12" t="s">
        <v>4</v>
      </c>
      <c r="B27" s="13" t="s">
        <v>3</v>
      </c>
      <c r="C27" s="65">
        <v>21.3</v>
      </c>
      <c r="D27" s="65">
        <v>21.3</v>
      </c>
      <c r="E27" s="65">
        <v>21.3</v>
      </c>
    </row>
    <row r="28" spans="1:6" x14ac:dyDescent="0.4">
      <c r="A28" s="12" t="s">
        <v>25</v>
      </c>
      <c r="B28" s="8" t="s">
        <v>26</v>
      </c>
      <c r="C28" s="65">
        <v>46.3</v>
      </c>
      <c r="D28" s="65">
        <v>46.3</v>
      </c>
      <c r="E28" s="65">
        <v>46.3</v>
      </c>
    </row>
    <row r="29" spans="1:6" ht="26" x14ac:dyDescent="0.4">
      <c r="A29" s="7" t="s">
        <v>5</v>
      </c>
      <c r="B29" s="8" t="s">
        <v>2</v>
      </c>
      <c r="C29" s="23">
        <v>8005.81</v>
      </c>
      <c r="D29" s="23">
        <v>8005.81</v>
      </c>
      <c r="E29" s="23">
        <v>8005.81</v>
      </c>
    </row>
    <row r="30" spans="1:6" ht="36" x14ac:dyDescent="0.4">
      <c r="A30" s="14" t="s">
        <v>6</v>
      </c>
      <c r="B30" s="8" t="s">
        <v>2</v>
      </c>
      <c r="C30" s="22">
        <v>82084.7</v>
      </c>
      <c r="D30" s="22">
        <v>82084.7</v>
      </c>
      <c r="E30" s="22">
        <v>82084.7</v>
      </c>
      <c r="F30" s="2" t="s">
        <v>31</v>
      </c>
    </row>
    <row r="31" spans="1:6" ht="26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36" x14ac:dyDescent="0.4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 x14ac:dyDescent="0.4">
      <c r="A35" s="1" t="s">
        <v>43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F38"/>
  <sheetViews>
    <sheetView topLeftCell="A28" workbookViewId="0">
      <selection activeCell="C12" sqref="C12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5" x14ac:dyDescent="0.4">
      <c r="A1" s="89" t="s">
        <v>15</v>
      </c>
      <c r="B1" s="89"/>
      <c r="C1" s="89"/>
      <c r="D1" s="89"/>
      <c r="E1" s="89"/>
    </row>
    <row r="2" spans="1:5" x14ac:dyDescent="0.4">
      <c r="A2" s="89" t="s">
        <v>42</v>
      </c>
      <c r="B2" s="89"/>
      <c r="C2" s="89"/>
      <c r="D2" s="89"/>
      <c r="E2" s="89"/>
    </row>
    <row r="3" spans="1:5" x14ac:dyDescent="0.4">
      <c r="A3" s="90" t="s">
        <v>28</v>
      </c>
      <c r="B3" s="90"/>
      <c r="C3" s="90"/>
      <c r="D3" s="90"/>
      <c r="E3" s="90"/>
    </row>
    <row r="4" spans="1:5" x14ac:dyDescent="0.4">
      <c r="A4" s="90"/>
      <c r="B4" s="90"/>
      <c r="C4" s="90"/>
      <c r="D4" s="90"/>
      <c r="E4" s="90"/>
    </row>
    <row r="5" spans="1:5" x14ac:dyDescent="0.4">
      <c r="A5" s="91" t="s">
        <v>16</v>
      </c>
      <c r="B5" s="91"/>
      <c r="C5" s="91"/>
      <c r="D5" s="91"/>
      <c r="E5" s="91"/>
    </row>
    <row r="6" spans="1:5" x14ac:dyDescent="0.4">
      <c r="A6" s="4"/>
    </row>
    <row r="7" spans="1:5" x14ac:dyDescent="0.4">
      <c r="A7" s="15" t="s">
        <v>17</v>
      </c>
    </row>
    <row r="8" spans="1:5" x14ac:dyDescent="0.4">
      <c r="A8" s="1"/>
    </row>
    <row r="9" spans="1:5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5" ht="60" x14ac:dyDescent="0.4">
      <c r="A10" s="92"/>
      <c r="B10" s="93"/>
      <c r="C10" s="25" t="s">
        <v>19</v>
      </c>
      <c r="D10" s="87" t="s">
        <v>40</v>
      </c>
      <c r="E10" s="24" t="s">
        <v>14</v>
      </c>
    </row>
    <row r="11" spans="1:5" x14ac:dyDescent="0.4">
      <c r="A11" s="7" t="s">
        <v>20</v>
      </c>
      <c r="B11" s="8" t="s">
        <v>10</v>
      </c>
      <c r="C11" s="9">
        <v>103</v>
      </c>
      <c r="D11" s="9">
        <v>103</v>
      </c>
      <c r="E11" s="9">
        <v>103</v>
      </c>
    </row>
    <row r="12" spans="1:5" ht="26" x14ac:dyDescent="0.4">
      <c r="A12" s="12" t="s">
        <v>23</v>
      </c>
      <c r="B12" s="8" t="s">
        <v>2</v>
      </c>
      <c r="C12" s="18">
        <f>C13/C11</f>
        <v>1336.243203883495</v>
      </c>
      <c r="D12" s="18">
        <f>D13/D11</f>
        <v>1336.243203883495</v>
      </c>
      <c r="E12" s="18">
        <f>E13/E11</f>
        <v>1336.243203883495</v>
      </c>
    </row>
    <row r="13" spans="1:5" ht="26" x14ac:dyDescent="0.4">
      <c r="A13" s="7" t="s">
        <v>11</v>
      </c>
      <c r="B13" s="8" t="s">
        <v>2</v>
      </c>
      <c r="C13" s="9">
        <f>C15+C29+C30+C31+C32+C33</f>
        <v>137633.04999999999</v>
      </c>
      <c r="D13" s="17">
        <f>D15+D29+D30+D31+D32+D33</f>
        <v>137633.04999999999</v>
      </c>
      <c r="E13" s="9">
        <f>E15+E29+E30+E31+E32+E33</f>
        <v>137633.04999999999</v>
      </c>
    </row>
    <row r="14" spans="1:5" x14ac:dyDescent="0.4">
      <c r="A14" s="10" t="s">
        <v>0</v>
      </c>
      <c r="B14" s="11"/>
      <c r="C14" s="9"/>
      <c r="D14" s="9"/>
      <c r="E14" s="9"/>
    </row>
    <row r="15" spans="1:5" ht="26" x14ac:dyDescent="0.4">
      <c r="A15" s="7" t="s">
        <v>12</v>
      </c>
      <c r="B15" s="8" t="s">
        <v>2</v>
      </c>
      <c r="C15" s="22">
        <f>C17+C20+C23+C26</f>
        <v>58703.199999999997</v>
      </c>
      <c r="D15" s="22">
        <f t="shared" ref="D15:E15" si="0">D17+D20+D23+D26</f>
        <v>58703.199999999997</v>
      </c>
      <c r="E15" s="22">
        <f t="shared" si="0"/>
        <v>58703.199999999997</v>
      </c>
    </row>
    <row r="16" spans="1:5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66">
        <v>2701.2</v>
      </c>
      <c r="D17" s="66">
        <v>2701.2</v>
      </c>
      <c r="E17" s="66">
        <v>2701.2</v>
      </c>
    </row>
    <row r="18" spans="1:6" x14ac:dyDescent="0.4">
      <c r="A18" s="12" t="s">
        <v>4</v>
      </c>
      <c r="B18" s="13" t="s">
        <v>3</v>
      </c>
      <c r="C18" s="69">
        <v>2.5</v>
      </c>
      <c r="D18" s="69">
        <v>2.5</v>
      </c>
      <c r="E18" s="69">
        <v>2.5</v>
      </c>
    </row>
    <row r="19" spans="1:6" x14ac:dyDescent="0.4">
      <c r="A19" s="12" t="s">
        <v>25</v>
      </c>
      <c r="B19" s="8" t="s">
        <v>26</v>
      </c>
      <c r="C19" s="80">
        <v>90</v>
      </c>
      <c r="D19" s="80">
        <v>90</v>
      </c>
      <c r="E19" s="80">
        <v>90</v>
      </c>
    </row>
    <row r="20" spans="1:6" ht="26" x14ac:dyDescent="0.4">
      <c r="A20" s="9" t="s">
        <v>21</v>
      </c>
      <c r="B20" s="8" t="s">
        <v>2</v>
      </c>
      <c r="C20" s="66">
        <v>43460.800000000003</v>
      </c>
      <c r="D20" s="66">
        <v>43460.800000000003</v>
      </c>
      <c r="E20" s="66">
        <v>43460.800000000003</v>
      </c>
    </row>
    <row r="21" spans="1:6" x14ac:dyDescent="0.4">
      <c r="A21" s="12" t="s">
        <v>4</v>
      </c>
      <c r="B21" s="13" t="s">
        <v>3</v>
      </c>
      <c r="C21" s="80">
        <v>25.321999999999999</v>
      </c>
      <c r="D21" s="80">
        <v>25.321999999999999</v>
      </c>
      <c r="E21" s="80">
        <v>25.321999999999999</v>
      </c>
    </row>
    <row r="22" spans="1:6" x14ac:dyDescent="0.4">
      <c r="A22" s="12" t="s">
        <v>25</v>
      </c>
      <c r="B22" s="8" t="s">
        <v>26</v>
      </c>
      <c r="C22" s="69">
        <v>143</v>
      </c>
      <c r="D22" s="69">
        <v>143</v>
      </c>
      <c r="E22" s="69">
        <v>143</v>
      </c>
    </row>
    <row r="23" spans="1:6" ht="55.5" x14ac:dyDescent="0.4">
      <c r="A23" s="16" t="s">
        <v>24</v>
      </c>
      <c r="B23" s="8" t="s">
        <v>2</v>
      </c>
      <c r="C23" s="66">
        <v>2701.2</v>
      </c>
      <c r="D23" s="66">
        <v>2701.2</v>
      </c>
      <c r="E23" s="66">
        <v>2701.2</v>
      </c>
    </row>
    <row r="24" spans="1:6" x14ac:dyDescent="0.4">
      <c r="A24" s="12" t="s">
        <v>4</v>
      </c>
      <c r="B24" s="13" t="s">
        <v>3</v>
      </c>
      <c r="C24" s="69">
        <v>2.1</v>
      </c>
      <c r="D24" s="69">
        <v>2.1</v>
      </c>
      <c r="E24" s="69">
        <v>2.1</v>
      </c>
    </row>
    <row r="25" spans="1:6" x14ac:dyDescent="0.4">
      <c r="A25" s="12" t="s">
        <v>25</v>
      </c>
      <c r="B25" s="8" t="s">
        <v>26</v>
      </c>
      <c r="C25" s="69">
        <v>79.099999999999994</v>
      </c>
      <c r="D25" s="69">
        <v>79.099999999999994</v>
      </c>
      <c r="E25" s="69">
        <v>79.099999999999994</v>
      </c>
    </row>
    <row r="26" spans="1:6" ht="26" x14ac:dyDescent="0.4">
      <c r="A26" s="9" t="s">
        <v>22</v>
      </c>
      <c r="B26" s="8" t="s">
        <v>2</v>
      </c>
      <c r="C26" s="66">
        <v>9840</v>
      </c>
      <c r="D26" s="66">
        <v>9840</v>
      </c>
      <c r="E26" s="66">
        <v>9840</v>
      </c>
    </row>
    <row r="27" spans="1:6" x14ac:dyDescent="0.4">
      <c r="A27" s="12" t="s">
        <v>4</v>
      </c>
      <c r="B27" s="13" t="s">
        <v>3</v>
      </c>
      <c r="C27" s="22">
        <v>22.4</v>
      </c>
      <c r="D27" s="22">
        <v>22.4</v>
      </c>
      <c r="E27" s="22">
        <v>22.4</v>
      </c>
    </row>
    <row r="28" spans="1:6" x14ac:dyDescent="0.4">
      <c r="A28" s="12" t="s">
        <v>25</v>
      </c>
      <c r="B28" s="8" t="s">
        <v>26</v>
      </c>
      <c r="C28" s="22">
        <v>36.6</v>
      </c>
      <c r="D28" s="22">
        <v>36.6</v>
      </c>
      <c r="E28" s="22">
        <v>36.6</v>
      </c>
    </row>
    <row r="29" spans="1:6" ht="26" x14ac:dyDescent="0.4">
      <c r="A29" s="7" t="s">
        <v>5</v>
      </c>
      <c r="B29" s="8" t="s">
        <v>2</v>
      </c>
      <c r="C29" s="23">
        <v>7507.76</v>
      </c>
      <c r="D29" s="23">
        <v>7507.76</v>
      </c>
      <c r="E29" s="23">
        <v>7507.76</v>
      </c>
    </row>
    <row r="30" spans="1:6" ht="51.5" x14ac:dyDescent="0.4">
      <c r="A30" s="14" t="s">
        <v>6</v>
      </c>
      <c r="B30" s="8" t="s">
        <v>2</v>
      </c>
      <c r="C30" s="22">
        <v>70777.600000000006</v>
      </c>
      <c r="D30" s="22">
        <v>70777.600000000006</v>
      </c>
      <c r="E30" s="22">
        <v>70777.600000000006</v>
      </c>
      <c r="F30" s="2" t="s">
        <v>31</v>
      </c>
    </row>
    <row r="31" spans="1:6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51.5" x14ac:dyDescent="0.4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 x14ac:dyDescent="0.4">
      <c r="A35" s="1" t="s">
        <v>46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F38"/>
  <sheetViews>
    <sheetView topLeftCell="A22" workbookViewId="0">
      <selection activeCell="D13" sqref="D13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73</v>
      </c>
      <c r="D11" s="9">
        <v>73</v>
      </c>
      <c r="E11" s="9">
        <v>73</v>
      </c>
    </row>
    <row r="12" spans="1:6" ht="26" x14ac:dyDescent="0.4">
      <c r="A12" s="12" t="s">
        <v>23</v>
      </c>
      <c r="B12" s="8" t="s">
        <v>2</v>
      </c>
      <c r="C12" s="18">
        <f>C13/C11</f>
        <v>1979.0702739726028</v>
      </c>
      <c r="D12" s="18">
        <f>D13/D11</f>
        <v>1979.0702739726028</v>
      </c>
      <c r="E12" s="18">
        <f>E13/E11</f>
        <v>1979.0702739726028</v>
      </c>
    </row>
    <row r="13" spans="1:6" ht="26" x14ac:dyDescent="0.4">
      <c r="A13" s="7" t="s">
        <v>11</v>
      </c>
      <c r="B13" s="8" t="s">
        <v>2</v>
      </c>
      <c r="C13" s="9">
        <f>C15+C29+C30+C31+C32+C33</f>
        <v>144472.13</v>
      </c>
      <c r="D13" s="17">
        <f>D15+D29+D30+D31+D32+D33</f>
        <v>144472.13</v>
      </c>
      <c r="E13" s="9">
        <f>E15+E29+E30+E31+E32+E33</f>
        <v>144472.13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46638.400000000001</v>
      </c>
      <c r="D15" s="22">
        <f t="shared" ref="D15:E15" si="0">D17+D20+D23+D26</f>
        <v>46638.400000000001</v>
      </c>
      <c r="E15" s="22">
        <f t="shared" si="0"/>
        <v>46638.400000000001</v>
      </c>
      <c r="F15" s="70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66">
        <v>2664.8</v>
      </c>
      <c r="D17" s="66">
        <v>2664.8</v>
      </c>
      <c r="E17" s="66">
        <v>2664.8</v>
      </c>
    </row>
    <row r="18" spans="1:6" x14ac:dyDescent="0.4">
      <c r="A18" s="12" t="s">
        <v>4</v>
      </c>
      <c r="B18" s="13" t="s">
        <v>3</v>
      </c>
      <c r="C18" s="69">
        <v>2</v>
      </c>
      <c r="D18" s="69">
        <v>2</v>
      </c>
      <c r="E18" s="69">
        <v>2</v>
      </c>
    </row>
    <row r="19" spans="1:6" x14ac:dyDescent="0.4">
      <c r="A19" s="12" t="s">
        <v>25</v>
      </c>
      <c r="B19" s="8" t="s">
        <v>26</v>
      </c>
      <c r="C19" s="80">
        <v>111</v>
      </c>
      <c r="D19" s="80">
        <v>111</v>
      </c>
      <c r="E19" s="80">
        <v>111</v>
      </c>
    </row>
    <row r="20" spans="1:6" ht="26" x14ac:dyDescent="0.4">
      <c r="A20" s="9" t="s">
        <v>21</v>
      </c>
      <c r="B20" s="8" t="s">
        <v>2</v>
      </c>
      <c r="C20" s="66">
        <v>34225.599999999999</v>
      </c>
      <c r="D20" s="66">
        <v>34225.599999999999</v>
      </c>
      <c r="E20" s="66">
        <v>34225.599999999999</v>
      </c>
    </row>
    <row r="21" spans="1:6" x14ac:dyDescent="0.4">
      <c r="A21" s="12" t="s">
        <v>4</v>
      </c>
      <c r="B21" s="13" t="s">
        <v>3</v>
      </c>
      <c r="C21" s="69">
        <v>24.806000000000001</v>
      </c>
      <c r="D21" s="69">
        <v>24.806000000000001</v>
      </c>
      <c r="E21" s="69">
        <v>24.806000000000001</v>
      </c>
    </row>
    <row r="22" spans="1:6" x14ac:dyDescent="0.4">
      <c r="A22" s="12" t="s">
        <v>25</v>
      </c>
      <c r="B22" s="8" t="s">
        <v>26</v>
      </c>
      <c r="C22" s="69">
        <v>115</v>
      </c>
      <c r="D22" s="69">
        <v>115</v>
      </c>
      <c r="E22" s="69">
        <v>115</v>
      </c>
    </row>
    <row r="23" spans="1:6" ht="55.5" x14ac:dyDescent="0.4">
      <c r="A23" s="16" t="s">
        <v>24</v>
      </c>
      <c r="B23" s="8" t="s">
        <v>2</v>
      </c>
      <c r="C23" s="66">
        <v>1020</v>
      </c>
      <c r="D23" s="66">
        <v>1020</v>
      </c>
      <c r="E23" s="66">
        <v>1020</v>
      </c>
    </row>
    <row r="24" spans="1:6" x14ac:dyDescent="0.4">
      <c r="A24" s="12" t="s">
        <v>4</v>
      </c>
      <c r="B24" s="13" t="s">
        <v>3</v>
      </c>
      <c r="C24" s="69">
        <v>1.25</v>
      </c>
      <c r="D24" s="69">
        <v>1.25</v>
      </c>
      <c r="E24" s="69">
        <v>1.25</v>
      </c>
    </row>
    <row r="25" spans="1:6" x14ac:dyDescent="0.4">
      <c r="A25" s="12" t="s">
        <v>25</v>
      </c>
      <c r="B25" s="8" t="s">
        <v>26</v>
      </c>
      <c r="C25" s="69">
        <v>68</v>
      </c>
      <c r="D25" s="69">
        <v>68</v>
      </c>
      <c r="E25" s="69">
        <v>68</v>
      </c>
    </row>
    <row r="26" spans="1:6" ht="26" x14ac:dyDescent="0.4">
      <c r="A26" s="9" t="s">
        <v>22</v>
      </c>
      <c r="B26" s="8" t="s">
        <v>2</v>
      </c>
      <c r="C26" s="66">
        <v>8728</v>
      </c>
      <c r="D26" s="66">
        <v>8728</v>
      </c>
      <c r="E26" s="66">
        <v>8728</v>
      </c>
    </row>
    <row r="27" spans="1:6" x14ac:dyDescent="0.4">
      <c r="A27" s="12" t="s">
        <v>4</v>
      </c>
      <c r="B27" s="13" t="s">
        <v>3</v>
      </c>
      <c r="C27" s="22">
        <v>16.75</v>
      </c>
      <c r="D27" s="22">
        <v>16.75</v>
      </c>
      <c r="E27" s="22">
        <v>16.75</v>
      </c>
    </row>
    <row r="28" spans="1:6" x14ac:dyDescent="0.4">
      <c r="A28" s="12" t="s">
        <v>25</v>
      </c>
      <c r="B28" s="8" t="s">
        <v>26</v>
      </c>
      <c r="C28" s="22">
        <v>43.2</v>
      </c>
      <c r="D28" s="22">
        <v>43.2</v>
      </c>
      <c r="E28" s="22">
        <v>43.2</v>
      </c>
    </row>
    <row r="29" spans="1:6" ht="26" x14ac:dyDescent="0.4">
      <c r="A29" s="7" t="s">
        <v>5</v>
      </c>
      <c r="B29" s="8" t="s">
        <v>2</v>
      </c>
      <c r="C29" s="41">
        <v>6190.55</v>
      </c>
      <c r="D29" s="41">
        <v>6190.55</v>
      </c>
      <c r="E29" s="41">
        <v>6190.55</v>
      </c>
    </row>
    <row r="30" spans="1:6" ht="51.5" x14ac:dyDescent="0.4">
      <c r="A30" s="14" t="s">
        <v>6</v>
      </c>
      <c r="B30" s="8" t="s">
        <v>2</v>
      </c>
      <c r="C30" s="22">
        <v>90961.7</v>
      </c>
      <c r="D30" s="22">
        <v>90961.7</v>
      </c>
      <c r="E30" s="22">
        <v>90961.7</v>
      </c>
      <c r="F30" s="2" t="s">
        <v>31</v>
      </c>
    </row>
    <row r="31" spans="1:6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36" x14ac:dyDescent="0.4">
      <c r="A33" s="14" t="s">
        <v>9</v>
      </c>
      <c r="B33" s="8" t="s">
        <v>2</v>
      </c>
      <c r="C33" s="9">
        <v>681.48</v>
      </c>
      <c r="D33" s="9">
        <v>681.48</v>
      </c>
      <c r="E33" s="9">
        <v>681.48</v>
      </c>
    </row>
    <row r="35" spans="1:5" x14ac:dyDescent="0.4">
      <c r="A35" s="1" t="s">
        <v>47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F38"/>
  <sheetViews>
    <sheetView workbookViewId="0">
      <selection activeCell="D10" sqref="D10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48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164</v>
      </c>
      <c r="D11" s="9">
        <v>164</v>
      </c>
      <c r="E11" s="9">
        <v>164</v>
      </c>
    </row>
    <row r="12" spans="1:6" ht="26" x14ac:dyDescent="0.4">
      <c r="A12" s="12" t="s">
        <v>23</v>
      </c>
      <c r="B12" s="8" t="s">
        <v>2</v>
      </c>
      <c r="C12" s="18">
        <f>C13/C11</f>
        <v>690.04567073170733</v>
      </c>
      <c r="D12" s="18">
        <f>D13/D11</f>
        <v>690.04567073170733</v>
      </c>
      <c r="E12" s="18">
        <f>E13/E11</f>
        <v>690.04567073170733</v>
      </c>
    </row>
    <row r="13" spans="1:6" ht="26" x14ac:dyDescent="0.4">
      <c r="A13" s="7" t="s">
        <v>11</v>
      </c>
      <c r="B13" s="8" t="s">
        <v>2</v>
      </c>
      <c r="C13" s="9">
        <f>C15+C29+C30+C31+C32+C33</f>
        <v>113167.49</v>
      </c>
      <c r="D13" s="17">
        <f>D15+D29+D30+D31+D32+D33</f>
        <v>113167.49</v>
      </c>
      <c r="E13" s="9">
        <f>E15+E29+E30+E31+E32+E33</f>
        <v>113167.49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53790.799999999996</v>
      </c>
      <c r="D15" s="22">
        <f t="shared" ref="D15:E15" si="0">D17+D20+D23+D26</f>
        <v>53790.799999999996</v>
      </c>
      <c r="E15" s="22">
        <f t="shared" si="0"/>
        <v>53790.799999999996</v>
      </c>
      <c r="F15" s="70"/>
    </row>
    <row r="16" spans="1:6" x14ac:dyDescent="0.4">
      <c r="A16" s="10" t="s">
        <v>1</v>
      </c>
      <c r="B16" s="11"/>
      <c r="C16" s="22"/>
      <c r="D16" s="22"/>
      <c r="E16" s="9"/>
    </row>
    <row r="17" spans="1:6" ht="26" x14ac:dyDescent="0.4">
      <c r="A17" s="9" t="s">
        <v>13</v>
      </c>
      <c r="B17" s="8" t="s">
        <v>2</v>
      </c>
      <c r="C17" s="66">
        <v>4426.8</v>
      </c>
      <c r="D17" s="66">
        <v>4426.8</v>
      </c>
      <c r="E17" s="66">
        <v>4426.8</v>
      </c>
    </row>
    <row r="18" spans="1:6" x14ac:dyDescent="0.4">
      <c r="A18" s="12" t="s">
        <v>4</v>
      </c>
      <c r="B18" s="13" t="s">
        <v>3</v>
      </c>
      <c r="C18" s="66">
        <v>3</v>
      </c>
      <c r="D18" s="66">
        <v>3</v>
      </c>
      <c r="E18" s="66">
        <v>3</v>
      </c>
    </row>
    <row r="19" spans="1:6" x14ac:dyDescent="0.4">
      <c r="A19" s="12" t="s">
        <v>25</v>
      </c>
      <c r="B19" s="8" t="s">
        <v>26</v>
      </c>
      <c r="C19" s="81">
        <v>123</v>
      </c>
      <c r="D19" s="81">
        <v>123</v>
      </c>
      <c r="E19" s="81">
        <v>123</v>
      </c>
    </row>
    <row r="20" spans="1:6" ht="26" x14ac:dyDescent="0.4">
      <c r="A20" s="9" t="s">
        <v>21</v>
      </c>
      <c r="B20" s="8" t="s">
        <v>2</v>
      </c>
      <c r="C20" s="66">
        <v>38813.199999999997</v>
      </c>
      <c r="D20" s="66">
        <v>38813.199999999997</v>
      </c>
      <c r="E20" s="66">
        <v>38813.199999999997</v>
      </c>
    </row>
    <row r="21" spans="1:6" x14ac:dyDescent="0.4">
      <c r="A21" s="12" t="s">
        <v>4</v>
      </c>
      <c r="B21" s="13" t="s">
        <v>3</v>
      </c>
      <c r="C21" s="66">
        <v>26.33</v>
      </c>
      <c r="D21" s="66">
        <v>26.33</v>
      </c>
      <c r="E21" s="66">
        <v>26.33</v>
      </c>
    </row>
    <row r="22" spans="1:6" x14ac:dyDescent="0.4">
      <c r="A22" s="12" t="s">
        <v>25</v>
      </c>
      <c r="B22" s="8" t="s">
        <v>26</v>
      </c>
      <c r="C22" s="66">
        <v>122.8</v>
      </c>
      <c r="D22" s="66">
        <v>122.8</v>
      </c>
      <c r="E22" s="66">
        <v>122.8</v>
      </c>
    </row>
    <row r="23" spans="1:6" ht="38" x14ac:dyDescent="0.4">
      <c r="A23" s="16" t="s">
        <v>24</v>
      </c>
      <c r="B23" s="8" t="s">
        <v>2</v>
      </c>
      <c r="C23" s="66">
        <v>2933.2</v>
      </c>
      <c r="D23" s="66">
        <v>2933.2</v>
      </c>
      <c r="E23" s="66">
        <v>2933.2</v>
      </c>
    </row>
    <row r="24" spans="1:6" x14ac:dyDescent="0.4">
      <c r="A24" s="12" t="s">
        <v>4</v>
      </c>
      <c r="B24" s="13" t="s">
        <v>3</v>
      </c>
      <c r="C24" s="66">
        <v>3.5</v>
      </c>
      <c r="D24" s="66">
        <v>3.5</v>
      </c>
      <c r="E24" s="66">
        <v>3.5</v>
      </c>
    </row>
    <row r="25" spans="1:6" x14ac:dyDescent="0.4">
      <c r="A25" s="12" t="s">
        <v>25</v>
      </c>
      <c r="B25" s="8" t="s">
        <v>26</v>
      </c>
      <c r="C25" s="66">
        <v>69.84</v>
      </c>
      <c r="D25" s="66">
        <v>69.84</v>
      </c>
      <c r="E25" s="66">
        <v>69.84</v>
      </c>
    </row>
    <row r="26" spans="1:6" ht="26" x14ac:dyDescent="0.4">
      <c r="A26" s="9" t="s">
        <v>22</v>
      </c>
      <c r="B26" s="8" t="s">
        <v>2</v>
      </c>
      <c r="C26" s="66">
        <v>7617.6</v>
      </c>
      <c r="D26" s="66">
        <v>7617.6</v>
      </c>
      <c r="E26" s="66">
        <v>7617.6</v>
      </c>
    </row>
    <row r="27" spans="1:6" x14ac:dyDescent="0.4">
      <c r="A27" s="12" t="s">
        <v>4</v>
      </c>
      <c r="B27" s="13" t="s">
        <v>3</v>
      </c>
      <c r="C27" s="65">
        <v>12.75</v>
      </c>
      <c r="D27" s="65">
        <v>12.75</v>
      </c>
      <c r="E27" s="65">
        <v>12.75</v>
      </c>
    </row>
    <row r="28" spans="1:6" x14ac:dyDescent="0.4">
      <c r="A28" s="12" t="s">
        <v>25</v>
      </c>
      <c r="B28" s="8" t="s">
        <v>26</v>
      </c>
      <c r="C28" s="65">
        <v>49.79</v>
      </c>
      <c r="D28" s="65">
        <v>49.79</v>
      </c>
      <c r="E28" s="65">
        <v>49.79</v>
      </c>
    </row>
    <row r="29" spans="1:6" ht="26" x14ac:dyDescent="0.4">
      <c r="A29" s="7" t="s">
        <v>5</v>
      </c>
      <c r="B29" s="8" t="s">
        <v>2</v>
      </c>
      <c r="C29" s="23">
        <v>7469.7</v>
      </c>
      <c r="D29" s="23">
        <v>7469.7</v>
      </c>
      <c r="E29" s="23">
        <v>7469.7</v>
      </c>
    </row>
    <row r="30" spans="1:6" ht="36" x14ac:dyDescent="0.4">
      <c r="A30" s="14" t="s">
        <v>6</v>
      </c>
      <c r="B30" s="8" t="s">
        <v>2</v>
      </c>
      <c r="C30" s="22">
        <v>51262.5</v>
      </c>
      <c r="D30" s="22">
        <v>51262.5</v>
      </c>
      <c r="E30" s="22">
        <v>51262.5</v>
      </c>
      <c r="F30" s="2" t="s">
        <v>31</v>
      </c>
    </row>
    <row r="31" spans="1:6" ht="26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36" x14ac:dyDescent="0.4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 x14ac:dyDescent="0.4">
      <c r="A35" s="1" t="s">
        <v>49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F38"/>
  <sheetViews>
    <sheetView topLeftCell="A25" workbookViewId="0">
      <selection activeCell="B35" sqref="B35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50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172</v>
      </c>
      <c r="D11" s="9">
        <v>172</v>
      </c>
      <c r="E11" s="9">
        <v>172</v>
      </c>
    </row>
    <row r="12" spans="1:6" ht="26" x14ac:dyDescent="0.4">
      <c r="A12" s="12" t="s">
        <v>23</v>
      </c>
      <c r="B12" s="8" t="s">
        <v>2</v>
      </c>
      <c r="C12" s="18">
        <f>C13/C11</f>
        <v>671.18226744186052</v>
      </c>
      <c r="D12" s="18">
        <f>D13/D11</f>
        <v>671.18226744186052</v>
      </c>
      <c r="E12" s="18">
        <f>E13/E11</f>
        <v>671.18226744186052</v>
      </c>
    </row>
    <row r="13" spans="1:6" ht="26" x14ac:dyDescent="0.4">
      <c r="A13" s="7" t="s">
        <v>11</v>
      </c>
      <c r="B13" s="8" t="s">
        <v>2</v>
      </c>
      <c r="C13" s="9">
        <f>C15+C29+C30+C31+C32+C33</f>
        <v>115443.35</v>
      </c>
      <c r="D13" s="17">
        <f>D15+D29+D30+D31+D32+D33</f>
        <v>115443.35</v>
      </c>
      <c r="E13" s="9">
        <f>E15+E29+E30+E31+E32+E33</f>
        <v>115443.35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57432.800000000003</v>
      </c>
      <c r="D15" s="22">
        <f t="shared" ref="D15:E15" si="0">D17+D20+D23+D26</f>
        <v>57432.800000000003</v>
      </c>
      <c r="E15" s="22">
        <f t="shared" si="0"/>
        <v>57432.800000000003</v>
      </c>
      <c r="F15" s="70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66">
        <v>6632.4</v>
      </c>
      <c r="D17" s="66">
        <v>6632.4</v>
      </c>
      <c r="E17" s="66">
        <v>6632.4</v>
      </c>
    </row>
    <row r="18" spans="1:6" x14ac:dyDescent="0.4">
      <c r="A18" s="12" t="s">
        <v>4</v>
      </c>
      <c r="B18" s="13" t="s">
        <v>3</v>
      </c>
      <c r="C18" s="66">
        <v>3.5</v>
      </c>
      <c r="D18" s="66">
        <v>3.5</v>
      </c>
      <c r="E18" s="66">
        <v>3.5</v>
      </c>
    </row>
    <row r="19" spans="1:6" x14ac:dyDescent="0.4">
      <c r="A19" s="12" t="s">
        <v>25</v>
      </c>
      <c r="B19" s="8" t="s">
        <v>26</v>
      </c>
      <c r="C19" s="81">
        <v>157.9</v>
      </c>
      <c r="D19" s="81">
        <v>157.9</v>
      </c>
      <c r="E19" s="81">
        <v>157.9</v>
      </c>
    </row>
    <row r="20" spans="1:6" ht="26" x14ac:dyDescent="0.4">
      <c r="A20" s="9" t="s">
        <v>21</v>
      </c>
      <c r="B20" s="8" t="s">
        <v>2</v>
      </c>
      <c r="C20" s="66">
        <v>39382.400000000001</v>
      </c>
      <c r="D20" s="66">
        <v>39382.400000000001</v>
      </c>
      <c r="E20" s="66">
        <v>39382.400000000001</v>
      </c>
    </row>
    <row r="21" spans="1:6" x14ac:dyDescent="0.4">
      <c r="A21" s="12" t="s">
        <v>4</v>
      </c>
      <c r="B21" s="13" t="s">
        <v>3</v>
      </c>
      <c r="C21" s="66">
        <v>34.200000000000003</v>
      </c>
      <c r="D21" s="66">
        <v>34.200000000000003</v>
      </c>
      <c r="E21" s="66">
        <v>34.200000000000003</v>
      </c>
    </row>
    <row r="22" spans="1:6" x14ac:dyDescent="0.4">
      <c r="A22" s="12" t="s">
        <v>25</v>
      </c>
      <c r="B22" s="8" t="s">
        <v>26</v>
      </c>
      <c r="C22" s="66">
        <v>96</v>
      </c>
      <c r="D22" s="66">
        <v>96</v>
      </c>
      <c r="E22" s="66">
        <v>96</v>
      </c>
    </row>
    <row r="23" spans="1:6" ht="55.5" x14ac:dyDescent="0.4">
      <c r="A23" s="16" t="s">
        <v>24</v>
      </c>
      <c r="B23" s="8" t="s">
        <v>2</v>
      </c>
      <c r="C23" s="66">
        <v>860</v>
      </c>
      <c r="D23" s="66">
        <v>860</v>
      </c>
      <c r="E23" s="66">
        <v>860</v>
      </c>
    </row>
    <row r="24" spans="1:6" x14ac:dyDescent="0.4">
      <c r="A24" s="12" t="s">
        <v>4</v>
      </c>
      <c r="B24" s="13" t="s">
        <v>3</v>
      </c>
      <c r="C24" s="66">
        <v>1.5</v>
      </c>
      <c r="D24" s="66">
        <v>1.5</v>
      </c>
      <c r="E24" s="66">
        <v>1.5</v>
      </c>
    </row>
    <row r="25" spans="1:6" x14ac:dyDescent="0.4">
      <c r="A25" s="12" t="s">
        <v>25</v>
      </c>
      <c r="B25" s="8" t="s">
        <v>26</v>
      </c>
      <c r="C25" s="66">
        <v>47.8</v>
      </c>
      <c r="D25" s="66">
        <v>47.8</v>
      </c>
      <c r="E25" s="66">
        <v>47.8</v>
      </c>
    </row>
    <row r="26" spans="1:6" ht="26" x14ac:dyDescent="0.4">
      <c r="A26" s="9" t="s">
        <v>22</v>
      </c>
      <c r="B26" s="8" t="s">
        <v>2</v>
      </c>
      <c r="C26" s="66">
        <v>10558</v>
      </c>
      <c r="D26" s="66">
        <v>10558</v>
      </c>
      <c r="E26" s="66">
        <v>10558</v>
      </c>
    </row>
    <row r="27" spans="1:6" x14ac:dyDescent="0.4">
      <c r="A27" s="12" t="s">
        <v>4</v>
      </c>
      <c r="B27" s="13" t="s">
        <v>3</v>
      </c>
      <c r="C27" s="65">
        <v>16</v>
      </c>
      <c r="D27" s="65">
        <v>16</v>
      </c>
      <c r="E27" s="65">
        <v>16</v>
      </c>
    </row>
    <row r="28" spans="1:6" x14ac:dyDescent="0.4">
      <c r="A28" s="12" t="s">
        <v>25</v>
      </c>
      <c r="B28" s="8" t="s">
        <v>26</v>
      </c>
      <c r="C28" s="65">
        <v>55</v>
      </c>
      <c r="D28" s="65">
        <v>55</v>
      </c>
      <c r="E28" s="65">
        <v>55</v>
      </c>
    </row>
    <row r="29" spans="1:6" ht="26" x14ac:dyDescent="0.4">
      <c r="A29" s="7" t="s">
        <v>5</v>
      </c>
      <c r="B29" s="8" t="s">
        <v>2</v>
      </c>
      <c r="C29" s="23">
        <v>7940.86</v>
      </c>
      <c r="D29" s="23">
        <v>7940.86</v>
      </c>
      <c r="E29" s="23">
        <v>7940.86</v>
      </c>
    </row>
    <row r="30" spans="1:6" ht="51.5" x14ac:dyDescent="0.4">
      <c r="A30" s="14" t="s">
        <v>6</v>
      </c>
      <c r="B30" s="8" t="s">
        <v>2</v>
      </c>
      <c r="C30" s="22">
        <v>49425.2</v>
      </c>
      <c r="D30" s="22">
        <v>49425.2</v>
      </c>
      <c r="E30" s="22">
        <v>49425.2</v>
      </c>
      <c r="F30" s="2" t="s">
        <v>31</v>
      </c>
    </row>
    <row r="31" spans="1:6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51.5" x14ac:dyDescent="0.4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 x14ac:dyDescent="0.4">
      <c r="A35" s="1" t="s">
        <v>49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F38"/>
  <sheetViews>
    <sheetView topLeftCell="A28" workbookViewId="0">
      <selection activeCell="A39" sqref="A39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116</v>
      </c>
      <c r="D11" s="9">
        <v>116</v>
      </c>
      <c r="E11" s="9">
        <v>116</v>
      </c>
    </row>
    <row r="12" spans="1:6" ht="26" x14ac:dyDescent="0.4">
      <c r="A12" s="12" t="s">
        <v>23</v>
      </c>
      <c r="B12" s="8" t="s">
        <v>2</v>
      </c>
      <c r="C12" s="18">
        <f>C13/C11</f>
        <v>1688.1306896551725</v>
      </c>
      <c r="D12" s="18">
        <f>D13/D11</f>
        <v>1688.1306896551725</v>
      </c>
      <c r="E12" s="18">
        <f>E13/E11</f>
        <v>1688.1306896551725</v>
      </c>
    </row>
    <row r="13" spans="1:6" ht="26" x14ac:dyDescent="0.4">
      <c r="A13" s="7" t="s">
        <v>11</v>
      </c>
      <c r="B13" s="8" t="s">
        <v>2</v>
      </c>
      <c r="C13" s="9">
        <f>C15+C29+C30+C31+C32+C33</f>
        <v>195823.16</v>
      </c>
      <c r="D13" s="17">
        <f>D15+D29+D30+D31+D32+D33</f>
        <v>195823.16</v>
      </c>
      <c r="E13" s="9">
        <f>E15+E29+E30+E31+E32+E33</f>
        <v>195823.16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55778</v>
      </c>
      <c r="D15" s="22">
        <f t="shared" ref="D15:E15" si="0">D17+D20+D23+D26</f>
        <v>55778</v>
      </c>
      <c r="E15" s="22">
        <f t="shared" si="0"/>
        <v>55778</v>
      </c>
      <c r="F15" s="19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66">
        <v>4470.3999999999996</v>
      </c>
      <c r="D17" s="66">
        <v>4470.3999999999996</v>
      </c>
      <c r="E17" s="66">
        <v>4470.3999999999996</v>
      </c>
    </row>
    <row r="18" spans="1:6" x14ac:dyDescent="0.4">
      <c r="A18" s="12" t="s">
        <v>4</v>
      </c>
      <c r="B18" s="13" t="s">
        <v>3</v>
      </c>
      <c r="C18" s="66">
        <v>3</v>
      </c>
      <c r="D18" s="66">
        <v>3</v>
      </c>
      <c r="E18" s="66">
        <v>3</v>
      </c>
    </row>
    <row r="19" spans="1:6" x14ac:dyDescent="0.4">
      <c r="A19" s="12" t="s">
        <v>25</v>
      </c>
      <c r="B19" s="8" t="s">
        <v>26</v>
      </c>
      <c r="C19" s="81">
        <v>124.2</v>
      </c>
      <c r="D19" s="81">
        <v>124.2</v>
      </c>
      <c r="E19" s="81">
        <v>124.2</v>
      </c>
    </row>
    <row r="20" spans="1:6" ht="26" x14ac:dyDescent="0.4">
      <c r="A20" s="9" t="s">
        <v>21</v>
      </c>
      <c r="B20" s="8" t="s">
        <v>2</v>
      </c>
      <c r="C20" s="66">
        <v>40712.400000000001</v>
      </c>
      <c r="D20" s="66">
        <v>40712.400000000001</v>
      </c>
      <c r="E20" s="66">
        <v>40712.400000000001</v>
      </c>
    </row>
    <row r="21" spans="1:6" x14ac:dyDescent="0.4">
      <c r="A21" s="12" t="s">
        <v>4</v>
      </c>
      <c r="B21" s="13" t="s">
        <v>3</v>
      </c>
      <c r="C21" s="66">
        <v>23.6</v>
      </c>
      <c r="D21" s="66">
        <v>23.6</v>
      </c>
      <c r="E21" s="66">
        <v>23.6</v>
      </c>
    </row>
    <row r="22" spans="1:6" x14ac:dyDescent="0.4">
      <c r="A22" s="12" t="s">
        <v>25</v>
      </c>
      <c r="B22" s="8" t="s">
        <v>26</v>
      </c>
      <c r="C22" s="81">
        <v>143</v>
      </c>
      <c r="D22" s="81">
        <v>143</v>
      </c>
      <c r="E22" s="81">
        <v>143</v>
      </c>
    </row>
    <row r="23" spans="1:6" ht="55.5" x14ac:dyDescent="0.4">
      <c r="A23" s="16" t="s">
        <v>24</v>
      </c>
      <c r="B23" s="8" t="s">
        <v>2</v>
      </c>
      <c r="C23" s="66">
        <v>2194.4</v>
      </c>
      <c r="D23" s="66">
        <v>2194.4</v>
      </c>
      <c r="E23" s="66">
        <v>2194.4</v>
      </c>
    </row>
    <row r="24" spans="1:6" x14ac:dyDescent="0.4">
      <c r="A24" s="12" t="s">
        <v>4</v>
      </c>
      <c r="B24" s="13" t="s">
        <v>3</v>
      </c>
      <c r="C24" s="66">
        <v>4</v>
      </c>
      <c r="D24" s="66">
        <v>4</v>
      </c>
      <c r="E24" s="66">
        <v>4</v>
      </c>
    </row>
    <row r="25" spans="1:6" x14ac:dyDescent="0.4">
      <c r="A25" s="12" t="s">
        <v>25</v>
      </c>
      <c r="B25" s="8" t="s">
        <v>26</v>
      </c>
      <c r="C25" s="66">
        <v>45.7</v>
      </c>
      <c r="D25" s="66">
        <v>45.7</v>
      </c>
      <c r="E25" s="66">
        <v>45.7</v>
      </c>
    </row>
    <row r="26" spans="1:6" ht="26" x14ac:dyDescent="0.4">
      <c r="A26" s="9" t="s">
        <v>22</v>
      </c>
      <c r="B26" s="8" t="s">
        <v>2</v>
      </c>
      <c r="C26" s="66">
        <v>8400.7999999999993</v>
      </c>
      <c r="D26" s="66">
        <v>8400.7999999999993</v>
      </c>
      <c r="E26" s="66">
        <v>8400.7999999999993</v>
      </c>
    </row>
    <row r="27" spans="1:6" x14ac:dyDescent="0.4">
      <c r="A27" s="12" t="s">
        <v>4</v>
      </c>
      <c r="B27" s="13" t="s">
        <v>3</v>
      </c>
      <c r="C27" s="65">
        <v>17.2</v>
      </c>
      <c r="D27" s="65">
        <v>17.2</v>
      </c>
      <c r="E27" s="65">
        <v>17.2</v>
      </c>
    </row>
    <row r="28" spans="1:6" x14ac:dyDescent="0.4">
      <c r="A28" s="12" t="s">
        <v>25</v>
      </c>
      <c r="B28" s="8" t="s">
        <v>26</v>
      </c>
      <c r="C28" s="65">
        <v>40.700000000000003</v>
      </c>
      <c r="D28" s="65">
        <v>40.700000000000003</v>
      </c>
      <c r="E28" s="65">
        <v>40.700000000000003</v>
      </c>
    </row>
    <row r="29" spans="1:6" ht="26" x14ac:dyDescent="0.4">
      <c r="A29" s="7" t="s">
        <v>5</v>
      </c>
      <c r="B29" s="8" t="s">
        <v>2</v>
      </c>
      <c r="C29" s="23">
        <v>7236.57</v>
      </c>
      <c r="D29" s="23">
        <v>7236.57</v>
      </c>
      <c r="E29" s="23">
        <v>7236.57</v>
      </c>
    </row>
    <row r="30" spans="1:6" ht="51.5" x14ac:dyDescent="0.4">
      <c r="A30" s="14" t="s">
        <v>6</v>
      </c>
      <c r="B30" s="8" t="s">
        <v>2</v>
      </c>
      <c r="C30" s="22">
        <v>132156</v>
      </c>
      <c r="D30" s="22">
        <v>132156</v>
      </c>
      <c r="E30" s="22">
        <v>132156</v>
      </c>
      <c r="F30" s="2" t="s">
        <v>31</v>
      </c>
    </row>
    <row r="31" spans="1:6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51.5" x14ac:dyDescent="0.4">
      <c r="A33" s="14" t="s">
        <v>9</v>
      </c>
      <c r="B33" s="8" t="s">
        <v>2</v>
      </c>
      <c r="C33" s="9">
        <v>652.59</v>
      </c>
      <c r="D33" s="9">
        <v>652.59</v>
      </c>
      <c r="E33" s="9">
        <v>652.59</v>
      </c>
    </row>
    <row r="35" spans="1:5" x14ac:dyDescent="0.4">
      <c r="A35" s="1" t="s">
        <v>49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F38"/>
  <sheetViews>
    <sheetView topLeftCell="A28" workbookViewId="0">
      <selection activeCell="D10" sqref="D10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48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101</v>
      </c>
      <c r="D11" s="9">
        <v>101</v>
      </c>
      <c r="E11" s="9">
        <v>101</v>
      </c>
    </row>
    <row r="12" spans="1:6" ht="26" x14ac:dyDescent="0.4">
      <c r="A12" s="12" t="s">
        <v>23</v>
      </c>
      <c r="B12" s="8" t="s">
        <v>2</v>
      </c>
      <c r="C12" s="18">
        <f>C13/C11</f>
        <v>837.84267326732663</v>
      </c>
      <c r="D12" s="18">
        <f>D13/D11</f>
        <v>837.84267326732663</v>
      </c>
      <c r="E12" s="18">
        <f>E13/E11</f>
        <v>837.84267326732663</v>
      </c>
    </row>
    <row r="13" spans="1:6" ht="26" x14ac:dyDescent="0.4">
      <c r="A13" s="7" t="s">
        <v>11</v>
      </c>
      <c r="B13" s="8" t="s">
        <v>2</v>
      </c>
      <c r="C13" s="9">
        <f>C15+C29+C30+C31+C32+C33</f>
        <v>84622.109999999986</v>
      </c>
      <c r="D13" s="17">
        <f>D15+D29+D30+D31+D32+D33</f>
        <v>84622.109999999986</v>
      </c>
      <c r="E13" s="9">
        <f>E15+E29+E30+E31+E32+E33</f>
        <v>84622.109999999986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70843.199999999997</v>
      </c>
      <c r="D15" s="22">
        <f t="shared" ref="D15:E15" si="0">D17+D20+D23+D26</f>
        <v>70843.199999999997</v>
      </c>
      <c r="E15" s="22">
        <f t="shared" si="0"/>
        <v>70843.199999999997</v>
      </c>
      <c r="F15" s="70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66">
        <v>6607.2</v>
      </c>
      <c r="D17" s="66">
        <v>6607.2</v>
      </c>
      <c r="E17" s="66">
        <v>6607.2</v>
      </c>
    </row>
    <row r="18" spans="1:6" x14ac:dyDescent="0.4">
      <c r="A18" s="12" t="s">
        <v>4</v>
      </c>
      <c r="B18" s="13" t="s">
        <v>3</v>
      </c>
      <c r="C18" s="66">
        <v>4.5</v>
      </c>
      <c r="D18" s="66">
        <v>4.5</v>
      </c>
      <c r="E18" s="66">
        <v>4.5</v>
      </c>
    </row>
    <row r="19" spans="1:6" x14ac:dyDescent="0.4">
      <c r="A19" s="12" t="s">
        <v>25</v>
      </c>
      <c r="B19" s="8" t="s">
        <v>26</v>
      </c>
      <c r="C19" s="81">
        <v>122.4</v>
      </c>
      <c r="D19" s="81">
        <v>122.4</v>
      </c>
      <c r="E19" s="81">
        <v>122.4</v>
      </c>
    </row>
    <row r="20" spans="1:6" ht="26" x14ac:dyDescent="0.4">
      <c r="A20" s="9" t="s">
        <v>21</v>
      </c>
      <c r="B20" s="8" t="s">
        <v>2</v>
      </c>
      <c r="C20" s="66">
        <v>50926.8</v>
      </c>
      <c r="D20" s="66">
        <v>50926.8</v>
      </c>
      <c r="E20" s="66">
        <v>50926.8</v>
      </c>
    </row>
    <row r="21" spans="1:6" x14ac:dyDescent="0.4">
      <c r="A21" s="12" t="s">
        <v>4</v>
      </c>
      <c r="B21" s="13" t="s">
        <v>3</v>
      </c>
      <c r="C21" s="66">
        <v>39.36</v>
      </c>
      <c r="D21" s="66">
        <v>39.36</v>
      </c>
      <c r="E21" s="66">
        <v>39.36</v>
      </c>
    </row>
    <row r="22" spans="1:6" x14ac:dyDescent="0.4">
      <c r="A22" s="12" t="s">
        <v>25</v>
      </c>
      <c r="B22" s="8" t="s">
        <v>26</v>
      </c>
      <c r="C22" s="66">
        <v>107.8</v>
      </c>
      <c r="D22" s="66">
        <v>107.8</v>
      </c>
      <c r="E22" s="66">
        <v>107.8</v>
      </c>
    </row>
    <row r="23" spans="1:6" ht="55.5" x14ac:dyDescent="0.4">
      <c r="A23" s="16" t="s">
        <v>24</v>
      </c>
      <c r="B23" s="8" t="s">
        <v>2</v>
      </c>
      <c r="C23" s="66">
        <v>2429.6</v>
      </c>
      <c r="D23" s="66">
        <v>2429.6</v>
      </c>
      <c r="E23" s="66">
        <v>2429.6</v>
      </c>
    </row>
    <row r="24" spans="1:6" x14ac:dyDescent="0.4">
      <c r="A24" s="12" t="s">
        <v>4</v>
      </c>
      <c r="B24" s="13" t="s">
        <v>3</v>
      </c>
      <c r="C24" s="66">
        <v>3</v>
      </c>
      <c r="D24" s="66">
        <v>3</v>
      </c>
      <c r="E24" s="66">
        <v>3</v>
      </c>
    </row>
    <row r="25" spans="1:6" x14ac:dyDescent="0.4">
      <c r="A25" s="12" t="s">
        <v>25</v>
      </c>
      <c r="B25" s="8" t="s">
        <v>26</v>
      </c>
      <c r="C25" s="66">
        <v>67.5</v>
      </c>
      <c r="D25" s="66">
        <v>67.5</v>
      </c>
      <c r="E25" s="66">
        <v>67.5</v>
      </c>
    </row>
    <row r="26" spans="1:6" ht="26" x14ac:dyDescent="0.4">
      <c r="A26" s="9" t="s">
        <v>22</v>
      </c>
      <c r="B26" s="8" t="s">
        <v>2</v>
      </c>
      <c r="C26" s="66">
        <v>10879.6</v>
      </c>
      <c r="D26" s="66">
        <v>10879.6</v>
      </c>
      <c r="E26" s="66">
        <v>10879.6</v>
      </c>
    </row>
    <row r="27" spans="1:6" x14ac:dyDescent="0.4">
      <c r="A27" s="12" t="s">
        <v>4</v>
      </c>
      <c r="B27" s="13" t="s">
        <v>3</v>
      </c>
      <c r="C27" s="65">
        <v>21.7</v>
      </c>
      <c r="D27" s="65">
        <v>21.7</v>
      </c>
      <c r="E27" s="65">
        <v>21.7</v>
      </c>
    </row>
    <row r="28" spans="1:6" x14ac:dyDescent="0.4">
      <c r="A28" s="12" t="s">
        <v>25</v>
      </c>
      <c r="B28" s="8" t="s">
        <v>26</v>
      </c>
      <c r="C28" s="43">
        <v>41.8</v>
      </c>
      <c r="D28" s="43">
        <v>41.8</v>
      </c>
      <c r="E28" s="43">
        <v>41.8</v>
      </c>
    </row>
    <row r="29" spans="1:6" ht="26" x14ac:dyDescent="0.4">
      <c r="A29" s="7" t="s">
        <v>5</v>
      </c>
      <c r="B29" s="8" t="s">
        <v>2</v>
      </c>
      <c r="C29" s="23">
        <v>9276.8700000000008</v>
      </c>
      <c r="D29" s="23">
        <v>9276.8700000000008</v>
      </c>
      <c r="E29" s="23">
        <v>9276.8700000000008</v>
      </c>
    </row>
    <row r="30" spans="1:6" ht="51.5" x14ac:dyDescent="0.4">
      <c r="A30" s="14" t="s">
        <v>6</v>
      </c>
      <c r="B30" s="8" t="s">
        <v>2</v>
      </c>
      <c r="C30" s="22">
        <v>4370.5</v>
      </c>
      <c r="D30" s="22">
        <v>4370.5</v>
      </c>
      <c r="E30" s="22">
        <v>4370.5</v>
      </c>
      <c r="F30" s="2" t="s">
        <v>31</v>
      </c>
    </row>
    <row r="31" spans="1:6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51.5" x14ac:dyDescent="0.4">
      <c r="A33" s="14" t="s">
        <v>9</v>
      </c>
      <c r="B33" s="8" t="s">
        <v>2</v>
      </c>
      <c r="C33" s="9">
        <v>131.54</v>
      </c>
      <c r="D33" s="9">
        <v>131.54</v>
      </c>
      <c r="E33" s="9">
        <v>131.54</v>
      </c>
    </row>
    <row r="35" spans="1:5" x14ac:dyDescent="0.4">
      <c r="A35" s="1" t="s">
        <v>51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F38"/>
  <sheetViews>
    <sheetView topLeftCell="A19" workbookViewId="0">
      <selection activeCell="A35" sqref="A35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5" x14ac:dyDescent="0.4">
      <c r="A1" s="89" t="s">
        <v>15</v>
      </c>
      <c r="B1" s="89"/>
      <c r="C1" s="89"/>
      <c r="D1" s="89"/>
      <c r="E1" s="89"/>
    </row>
    <row r="2" spans="1:5" x14ac:dyDescent="0.4">
      <c r="A2" s="89" t="s">
        <v>42</v>
      </c>
      <c r="B2" s="89"/>
      <c r="C2" s="89"/>
      <c r="D2" s="89"/>
      <c r="E2" s="89"/>
    </row>
    <row r="3" spans="1:5" x14ac:dyDescent="0.4">
      <c r="A3" s="90" t="s">
        <v>28</v>
      </c>
      <c r="B3" s="90"/>
      <c r="C3" s="90"/>
      <c r="D3" s="90"/>
      <c r="E3" s="90"/>
    </row>
    <row r="4" spans="1:5" x14ac:dyDescent="0.4">
      <c r="A4" s="90"/>
      <c r="B4" s="90"/>
      <c r="C4" s="90"/>
      <c r="D4" s="90"/>
      <c r="E4" s="90"/>
    </row>
    <row r="5" spans="1:5" x14ac:dyDescent="0.4">
      <c r="A5" s="91" t="s">
        <v>16</v>
      </c>
      <c r="B5" s="91"/>
      <c r="C5" s="91"/>
      <c r="D5" s="91"/>
      <c r="E5" s="91"/>
    </row>
    <row r="6" spans="1:5" x14ac:dyDescent="0.4">
      <c r="A6" s="4"/>
    </row>
    <row r="7" spans="1:5" x14ac:dyDescent="0.4">
      <c r="A7" s="15" t="s">
        <v>17</v>
      </c>
    </row>
    <row r="8" spans="1:5" x14ac:dyDescent="0.4">
      <c r="A8" s="1"/>
    </row>
    <row r="9" spans="1:5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5" ht="60" x14ac:dyDescent="0.4">
      <c r="A10" s="92"/>
      <c r="B10" s="93"/>
      <c r="C10" s="21" t="s">
        <v>19</v>
      </c>
      <c r="D10" s="87" t="s">
        <v>40</v>
      </c>
      <c r="E10" s="20" t="s">
        <v>14</v>
      </c>
    </row>
    <row r="11" spans="1:5" x14ac:dyDescent="0.4">
      <c r="A11" s="7" t="s">
        <v>20</v>
      </c>
      <c r="B11" s="8" t="s">
        <v>10</v>
      </c>
      <c r="C11" s="43">
        <v>569</v>
      </c>
      <c r="D11" s="43">
        <v>569</v>
      </c>
      <c r="E11" s="43">
        <v>569</v>
      </c>
    </row>
    <row r="12" spans="1:5" ht="26" x14ac:dyDescent="0.4">
      <c r="A12" s="12" t="s">
        <v>23</v>
      </c>
      <c r="B12" s="8" t="s">
        <v>2</v>
      </c>
      <c r="C12" s="18">
        <f>C13/C11</f>
        <v>363.24022847100179</v>
      </c>
      <c r="D12" s="18">
        <f>D13/D11</f>
        <v>363.24022847100179</v>
      </c>
      <c r="E12" s="18">
        <f>E13/E11</f>
        <v>363.24022847100179</v>
      </c>
    </row>
    <row r="13" spans="1:5" ht="26" x14ac:dyDescent="0.4">
      <c r="A13" s="7" t="s">
        <v>11</v>
      </c>
      <c r="B13" s="8" t="s">
        <v>2</v>
      </c>
      <c r="C13" s="9">
        <f>C15+C29+C30+C31+C32+C33</f>
        <v>206683.69</v>
      </c>
      <c r="D13" s="17">
        <f>D15+D29+D30+D31+D32+D33</f>
        <v>206683.69</v>
      </c>
      <c r="E13" s="9">
        <f>E15+E29+E30+E31+E32+E33</f>
        <v>206683.69</v>
      </c>
    </row>
    <row r="14" spans="1:5" x14ac:dyDescent="0.4">
      <c r="A14" s="10" t="s">
        <v>0</v>
      </c>
      <c r="B14" s="11"/>
      <c r="C14" s="9"/>
      <c r="D14" s="9"/>
      <c r="E14" s="9"/>
    </row>
    <row r="15" spans="1:5" ht="26" x14ac:dyDescent="0.4">
      <c r="A15" s="7" t="s">
        <v>12</v>
      </c>
      <c r="B15" s="8" t="s">
        <v>2</v>
      </c>
      <c r="C15" s="22">
        <f>C17+C20+C23+C26</f>
        <v>108867.59999999999</v>
      </c>
      <c r="D15" s="22">
        <f t="shared" ref="D15:E15" si="0">D17+D20+D23+D26</f>
        <v>108867.59999999999</v>
      </c>
      <c r="E15" s="22">
        <f t="shared" si="0"/>
        <v>108867.59999999999</v>
      </c>
    </row>
    <row r="16" spans="1:5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69">
        <v>7902.4</v>
      </c>
      <c r="D17" s="69">
        <v>7902.4</v>
      </c>
      <c r="E17" s="69">
        <v>7902.4</v>
      </c>
    </row>
    <row r="18" spans="1:6" x14ac:dyDescent="0.4">
      <c r="A18" s="12" t="s">
        <v>4</v>
      </c>
      <c r="B18" s="13" t="s">
        <v>3</v>
      </c>
      <c r="C18" s="69">
        <v>6</v>
      </c>
      <c r="D18" s="69">
        <v>6</v>
      </c>
      <c r="E18" s="69">
        <v>6</v>
      </c>
    </row>
    <row r="19" spans="1:6" ht="22" customHeight="1" x14ac:dyDescent="0.4">
      <c r="A19" s="12" t="s">
        <v>25</v>
      </c>
      <c r="B19" s="8" t="s">
        <v>26</v>
      </c>
      <c r="C19" s="80">
        <v>109.8</v>
      </c>
      <c r="D19" s="80">
        <v>109.8</v>
      </c>
      <c r="E19" s="80">
        <v>109.8</v>
      </c>
    </row>
    <row r="20" spans="1:6" ht="26" x14ac:dyDescent="0.4">
      <c r="A20" s="9" t="s">
        <v>21</v>
      </c>
      <c r="B20" s="8" t="s">
        <v>2</v>
      </c>
      <c r="C20" s="66">
        <v>71965.2</v>
      </c>
      <c r="D20" s="66">
        <v>71965.2</v>
      </c>
      <c r="E20" s="66">
        <v>71965.2</v>
      </c>
    </row>
    <row r="21" spans="1:6" x14ac:dyDescent="0.4">
      <c r="A21" s="12" t="s">
        <v>4</v>
      </c>
      <c r="B21" s="13" t="s">
        <v>3</v>
      </c>
      <c r="C21" s="69">
        <v>29.29</v>
      </c>
      <c r="D21" s="69">
        <v>29.29</v>
      </c>
      <c r="E21" s="69">
        <v>29.29</v>
      </c>
    </row>
    <row r="22" spans="1:6" ht="22" customHeight="1" x14ac:dyDescent="0.4">
      <c r="A22" s="12" t="s">
        <v>25</v>
      </c>
      <c r="B22" s="8" t="s">
        <v>26</v>
      </c>
      <c r="C22" s="69">
        <v>204.7</v>
      </c>
      <c r="D22" s="69">
        <v>204.7</v>
      </c>
      <c r="E22" s="69">
        <v>204.7</v>
      </c>
    </row>
    <row r="23" spans="1:6" ht="55.5" x14ac:dyDescent="0.4">
      <c r="A23" s="16" t="s">
        <v>24</v>
      </c>
      <c r="B23" s="8" t="s">
        <v>2</v>
      </c>
      <c r="C23" s="66">
        <v>5025.2</v>
      </c>
      <c r="D23" s="66">
        <v>5025.2</v>
      </c>
      <c r="E23" s="66">
        <v>5025.2</v>
      </c>
    </row>
    <row r="24" spans="1:6" x14ac:dyDescent="0.4">
      <c r="A24" s="12" t="s">
        <v>4</v>
      </c>
      <c r="B24" s="13" t="s">
        <v>3</v>
      </c>
      <c r="C24" s="69">
        <v>5</v>
      </c>
      <c r="D24" s="69">
        <v>5</v>
      </c>
      <c r="E24" s="69">
        <v>5</v>
      </c>
    </row>
    <row r="25" spans="1:6" ht="22" customHeight="1" x14ac:dyDescent="0.4">
      <c r="A25" s="12" t="s">
        <v>25</v>
      </c>
      <c r="B25" s="8" t="s">
        <v>26</v>
      </c>
      <c r="C25" s="69">
        <v>83.7</v>
      </c>
      <c r="D25" s="69">
        <v>83.7</v>
      </c>
      <c r="E25" s="69">
        <v>83.7</v>
      </c>
    </row>
    <row r="26" spans="1:6" ht="26" x14ac:dyDescent="0.4">
      <c r="A26" s="9" t="s">
        <v>22</v>
      </c>
      <c r="B26" s="8" t="s">
        <v>2</v>
      </c>
      <c r="C26" s="66">
        <v>23974.799999999999</v>
      </c>
      <c r="D26" s="66">
        <v>23974.799999999999</v>
      </c>
      <c r="E26" s="66">
        <v>23974.799999999999</v>
      </c>
    </row>
    <row r="27" spans="1:6" x14ac:dyDescent="0.4">
      <c r="A27" s="12" t="s">
        <v>4</v>
      </c>
      <c r="B27" s="13" t="s">
        <v>3</v>
      </c>
      <c r="C27" s="22">
        <v>30.266999999999999</v>
      </c>
      <c r="D27" s="22">
        <v>30.266999999999999</v>
      </c>
      <c r="E27" s="22">
        <v>30.266999999999999</v>
      </c>
    </row>
    <row r="28" spans="1:6" ht="22" customHeight="1" x14ac:dyDescent="0.4">
      <c r="A28" s="12" t="s">
        <v>25</v>
      </c>
      <c r="B28" s="8" t="s">
        <v>26</v>
      </c>
      <c r="C28" s="22">
        <v>66</v>
      </c>
      <c r="D28" s="22">
        <v>66</v>
      </c>
      <c r="E28" s="22">
        <v>66</v>
      </c>
    </row>
    <row r="29" spans="1:6" ht="26" x14ac:dyDescent="0.4">
      <c r="A29" s="7" t="s">
        <v>5</v>
      </c>
      <c r="B29" s="8" t="s">
        <v>2</v>
      </c>
      <c r="C29" s="23">
        <v>14834.2</v>
      </c>
      <c r="D29" s="23">
        <v>14834.2</v>
      </c>
      <c r="E29" s="23">
        <v>14834.2</v>
      </c>
    </row>
    <row r="30" spans="1:6" ht="51.5" x14ac:dyDescent="0.4">
      <c r="A30" s="14" t="s">
        <v>6</v>
      </c>
      <c r="B30" s="8" t="s">
        <v>2</v>
      </c>
      <c r="C30" s="22">
        <v>81992.7</v>
      </c>
      <c r="D30" s="22">
        <v>81992.7</v>
      </c>
      <c r="E30" s="22">
        <v>81992.7</v>
      </c>
      <c r="F30" s="2" t="s">
        <v>31</v>
      </c>
    </row>
    <row r="31" spans="1:6" ht="26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>
        <v>115.2</v>
      </c>
      <c r="D32" s="22">
        <v>115.2</v>
      </c>
      <c r="E32" s="22">
        <v>115.2</v>
      </c>
    </row>
    <row r="33" spans="1:5" ht="36" x14ac:dyDescent="0.4">
      <c r="A33" s="14" t="s">
        <v>9</v>
      </c>
      <c r="B33" s="8" t="s">
        <v>2</v>
      </c>
      <c r="C33" s="9">
        <v>873.99</v>
      </c>
      <c r="D33" s="9">
        <v>873.99</v>
      </c>
      <c r="E33" s="9">
        <v>873.99</v>
      </c>
    </row>
    <row r="35" spans="1:5" x14ac:dyDescent="0.4">
      <c r="A35" s="1" t="s">
        <v>43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F38"/>
  <sheetViews>
    <sheetView topLeftCell="A28" workbookViewId="0">
      <selection activeCell="A40" sqref="A40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99</v>
      </c>
      <c r="D11" s="9">
        <v>99</v>
      </c>
      <c r="E11" s="9">
        <v>99</v>
      </c>
    </row>
    <row r="12" spans="1:6" ht="26" x14ac:dyDescent="0.4">
      <c r="A12" s="12" t="s">
        <v>23</v>
      </c>
      <c r="B12" s="8" t="s">
        <v>2</v>
      </c>
      <c r="C12" s="18">
        <f>C13/C11</f>
        <v>889.04181818181814</v>
      </c>
      <c r="D12" s="18">
        <f>D13/D11</f>
        <v>889.04181818181814</v>
      </c>
      <c r="E12" s="18">
        <f>E13/E11</f>
        <v>889.04181818181814</v>
      </c>
    </row>
    <row r="13" spans="1:6" ht="26" x14ac:dyDescent="0.4">
      <c r="A13" s="7" t="s">
        <v>11</v>
      </c>
      <c r="B13" s="8" t="s">
        <v>2</v>
      </c>
      <c r="C13" s="9">
        <f>C15+C29+C30+C31+C32+C33</f>
        <v>88015.14</v>
      </c>
      <c r="D13" s="17">
        <f>D15+D29+D30+D31+D32+D33</f>
        <v>88015.14</v>
      </c>
      <c r="E13" s="9">
        <f>E15+E29+E30+E31+E32+E33</f>
        <v>88015.14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34165.199999999997</v>
      </c>
      <c r="D15" s="22">
        <f t="shared" ref="D15:E15" si="0">D17+D20+D23+D26</f>
        <v>34165.199999999997</v>
      </c>
      <c r="E15" s="22">
        <f t="shared" si="0"/>
        <v>34165.199999999997</v>
      </c>
      <c r="F15" s="70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22">
        <v>2915.6</v>
      </c>
      <c r="D17" s="22">
        <v>2915.6</v>
      </c>
      <c r="E17" s="22">
        <v>2915.6</v>
      </c>
    </row>
    <row r="18" spans="1:6" x14ac:dyDescent="0.4">
      <c r="A18" s="12" t="s">
        <v>4</v>
      </c>
      <c r="B18" s="13" t="s">
        <v>3</v>
      </c>
      <c r="C18" s="22">
        <v>2</v>
      </c>
      <c r="D18" s="22">
        <v>2</v>
      </c>
      <c r="E18" s="22">
        <v>2</v>
      </c>
    </row>
    <row r="19" spans="1:6" x14ac:dyDescent="0.4">
      <c r="A19" s="12" t="s">
        <v>25</v>
      </c>
      <c r="B19" s="8" t="s">
        <v>26</v>
      </c>
      <c r="C19" s="28">
        <v>121.5</v>
      </c>
      <c r="D19" s="28">
        <v>121.5</v>
      </c>
      <c r="E19" s="28">
        <v>121.5</v>
      </c>
    </row>
    <row r="20" spans="1:6" ht="26" x14ac:dyDescent="0.4">
      <c r="A20" s="9" t="s">
        <v>21</v>
      </c>
      <c r="B20" s="8" t="s">
        <v>2</v>
      </c>
      <c r="C20" s="22">
        <v>24036.799999999999</v>
      </c>
      <c r="D20" s="22">
        <v>24036.799999999999</v>
      </c>
      <c r="E20" s="22">
        <v>24036.799999999999</v>
      </c>
    </row>
    <row r="21" spans="1:6" x14ac:dyDescent="0.4">
      <c r="A21" s="12" t="s">
        <v>4</v>
      </c>
      <c r="B21" s="13" t="s">
        <v>3</v>
      </c>
      <c r="C21" s="22">
        <v>20.02</v>
      </c>
      <c r="D21" s="22">
        <v>20.02</v>
      </c>
      <c r="E21" s="22">
        <v>20.02</v>
      </c>
    </row>
    <row r="22" spans="1:6" x14ac:dyDescent="0.4">
      <c r="A22" s="12" t="s">
        <v>25</v>
      </c>
      <c r="B22" s="8" t="s">
        <v>26</v>
      </c>
      <c r="C22" s="28">
        <v>100.1</v>
      </c>
      <c r="D22" s="28">
        <v>100.1</v>
      </c>
      <c r="E22" s="28">
        <v>100.1</v>
      </c>
    </row>
    <row r="23" spans="1:6" ht="55.5" x14ac:dyDescent="0.4">
      <c r="A23" s="16" t="s">
        <v>24</v>
      </c>
      <c r="B23" s="8" t="s">
        <v>2</v>
      </c>
      <c r="C23" s="22">
        <v>607.20000000000005</v>
      </c>
      <c r="D23" s="22">
        <v>607.20000000000005</v>
      </c>
      <c r="E23" s="22">
        <v>607.20000000000005</v>
      </c>
    </row>
    <row r="24" spans="1:6" x14ac:dyDescent="0.4">
      <c r="A24" s="12" t="s">
        <v>4</v>
      </c>
      <c r="B24" s="13" t="s">
        <v>3</v>
      </c>
      <c r="C24" s="22">
        <v>0.7</v>
      </c>
      <c r="D24" s="22">
        <v>0.7</v>
      </c>
      <c r="E24" s="22">
        <v>0.7</v>
      </c>
    </row>
    <row r="25" spans="1:6" x14ac:dyDescent="0.4">
      <c r="A25" s="12" t="s">
        <v>25</v>
      </c>
      <c r="B25" s="8" t="s">
        <v>26</v>
      </c>
      <c r="C25" s="28">
        <v>72.3</v>
      </c>
      <c r="D25" s="28">
        <v>72.3</v>
      </c>
      <c r="E25" s="28">
        <v>72.3</v>
      </c>
    </row>
    <row r="26" spans="1:6" ht="26" x14ac:dyDescent="0.4">
      <c r="A26" s="9" t="s">
        <v>22</v>
      </c>
      <c r="B26" s="8" t="s">
        <v>2</v>
      </c>
      <c r="C26" s="22">
        <v>6605.6</v>
      </c>
      <c r="D26" s="22">
        <v>6605.6</v>
      </c>
      <c r="E26" s="22">
        <v>6605.6</v>
      </c>
    </row>
    <row r="27" spans="1:6" x14ac:dyDescent="0.4">
      <c r="A27" s="12" t="s">
        <v>4</v>
      </c>
      <c r="B27" s="13" t="s">
        <v>3</v>
      </c>
      <c r="C27" s="22">
        <v>11.78</v>
      </c>
      <c r="D27" s="22">
        <v>11.78</v>
      </c>
      <c r="E27" s="22">
        <v>11.78</v>
      </c>
    </row>
    <row r="28" spans="1:6" x14ac:dyDescent="0.4">
      <c r="A28" s="12" t="s">
        <v>25</v>
      </c>
      <c r="B28" s="8" t="s">
        <v>26</v>
      </c>
      <c r="C28" s="22"/>
      <c r="D28" s="22"/>
      <c r="E28" s="22"/>
    </row>
    <row r="29" spans="1:6" ht="26" x14ac:dyDescent="0.4">
      <c r="A29" s="7" t="s">
        <v>5</v>
      </c>
      <c r="B29" s="8" t="s">
        <v>2</v>
      </c>
      <c r="C29" s="23">
        <v>4275.41</v>
      </c>
      <c r="D29" s="23">
        <v>4275.41</v>
      </c>
      <c r="E29" s="23">
        <v>4275.41</v>
      </c>
    </row>
    <row r="30" spans="1:6" ht="51.5" x14ac:dyDescent="0.4">
      <c r="A30" s="14" t="s">
        <v>6</v>
      </c>
      <c r="B30" s="8" t="s">
        <v>2</v>
      </c>
      <c r="C30" s="22">
        <v>48683.8</v>
      </c>
      <c r="D30" s="22">
        <v>48683.8</v>
      </c>
      <c r="E30" s="22">
        <v>48683.8</v>
      </c>
      <c r="F30" s="2" t="s">
        <v>31</v>
      </c>
    </row>
    <row r="31" spans="1:6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51.5" x14ac:dyDescent="0.4">
      <c r="A33" s="14" t="s">
        <v>9</v>
      </c>
      <c r="B33" s="8" t="s">
        <v>2</v>
      </c>
      <c r="C33" s="9">
        <v>890.73</v>
      </c>
      <c r="D33" s="9">
        <v>890.73</v>
      </c>
      <c r="E33" s="9">
        <v>890.73</v>
      </c>
    </row>
    <row r="35" spans="1:5" x14ac:dyDescent="0.4">
      <c r="A35" s="1" t="s">
        <v>52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F38"/>
  <sheetViews>
    <sheetView workbookViewId="0">
      <selection activeCell="H39" sqref="H39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69</v>
      </c>
      <c r="D11" s="9">
        <v>69</v>
      </c>
      <c r="E11" s="9">
        <v>69</v>
      </c>
    </row>
    <row r="12" spans="1:6" ht="26" x14ac:dyDescent="0.4">
      <c r="A12" s="12" t="s">
        <v>23</v>
      </c>
      <c r="B12" s="8" t="s">
        <v>2</v>
      </c>
      <c r="C12" s="18">
        <f>C13/C11</f>
        <v>704.16536231884061</v>
      </c>
      <c r="D12" s="18">
        <f>D13/D11</f>
        <v>704.16536231884061</v>
      </c>
      <c r="E12" s="18">
        <f>E13/E11</f>
        <v>704.16536231884061</v>
      </c>
    </row>
    <row r="13" spans="1:6" ht="26" x14ac:dyDescent="0.4">
      <c r="A13" s="7" t="s">
        <v>11</v>
      </c>
      <c r="B13" s="8" t="s">
        <v>2</v>
      </c>
      <c r="C13" s="9">
        <f>C15+C29+C30+C31+C32+C33</f>
        <v>48587.41</v>
      </c>
      <c r="D13" s="17">
        <f>D15+D29+D30+D31+D32+D33</f>
        <v>48587.41</v>
      </c>
      <c r="E13" s="9">
        <f>E15+E29+E30+E31+E32+E33</f>
        <v>48587.41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27292</v>
      </c>
      <c r="D15" s="22">
        <f t="shared" ref="D15:E15" si="0">D17+D20+D23+D26</f>
        <v>27292</v>
      </c>
      <c r="E15" s="22">
        <f t="shared" si="0"/>
        <v>27292</v>
      </c>
      <c r="F15" s="19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68">
        <v>4127.2</v>
      </c>
      <c r="D17" s="68">
        <v>4127.2</v>
      </c>
      <c r="E17" s="68">
        <v>4127.2</v>
      </c>
      <c r="F17" s="67"/>
    </row>
    <row r="18" spans="1:6" x14ac:dyDescent="0.4">
      <c r="A18" s="12" t="s">
        <v>4</v>
      </c>
      <c r="B18" s="13" t="s">
        <v>3</v>
      </c>
      <c r="C18" s="43">
        <v>1.75</v>
      </c>
      <c r="D18" s="43">
        <v>1.75</v>
      </c>
      <c r="E18" s="43">
        <v>1.75</v>
      </c>
    </row>
    <row r="19" spans="1:6" x14ac:dyDescent="0.4">
      <c r="A19" s="12" t="s">
        <v>25</v>
      </c>
      <c r="B19" s="8" t="s">
        <v>26</v>
      </c>
      <c r="C19" s="28">
        <v>196.5</v>
      </c>
      <c r="D19" s="28">
        <v>196.5</v>
      </c>
      <c r="E19" s="28">
        <v>196.5</v>
      </c>
    </row>
    <row r="20" spans="1:6" ht="26" x14ac:dyDescent="0.4">
      <c r="A20" s="9" t="s">
        <v>21</v>
      </c>
      <c r="B20" s="8" t="s">
        <v>2</v>
      </c>
      <c r="C20" s="22">
        <v>19048.8</v>
      </c>
      <c r="D20" s="22">
        <v>19048.8</v>
      </c>
      <c r="E20" s="22">
        <v>19048.8</v>
      </c>
    </row>
    <row r="21" spans="1:6" x14ac:dyDescent="0.4">
      <c r="A21" s="12" t="s">
        <v>4</v>
      </c>
      <c r="B21" s="13" t="s">
        <v>3</v>
      </c>
      <c r="C21" s="44">
        <v>15.528</v>
      </c>
      <c r="D21" s="44">
        <v>15.528</v>
      </c>
      <c r="E21" s="44">
        <v>15.528</v>
      </c>
    </row>
    <row r="22" spans="1:6" x14ac:dyDescent="0.4">
      <c r="A22" s="12" t="s">
        <v>25</v>
      </c>
      <c r="B22" s="8" t="s">
        <v>26</v>
      </c>
      <c r="C22" s="22">
        <v>102.2</v>
      </c>
      <c r="D22" s="22">
        <v>102.2</v>
      </c>
      <c r="E22" s="22">
        <v>102.2</v>
      </c>
    </row>
    <row r="23" spans="1:6" ht="38" x14ac:dyDescent="0.4">
      <c r="A23" s="16" t="s">
        <v>24</v>
      </c>
      <c r="B23" s="8" t="s">
        <v>2</v>
      </c>
      <c r="C23" s="22">
        <v>308</v>
      </c>
      <c r="D23" s="22">
        <v>308</v>
      </c>
      <c r="E23" s="22">
        <v>308</v>
      </c>
    </row>
    <row r="24" spans="1:6" x14ac:dyDescent="0.4">
      <c r="A24" s="12" t="s">
        <v>4</v>
      </c>
      <c r="B24" s="13" t="s">
        <v>3</v>
      </c>
      <c r="C24" s="43">
        <v>0.5</v>
      </c>
      <c r="D24" s="43">
        <v>0.5</v>
      </c>
      <c r="E24" s="43">
        <v>0.5</v>
      </c>
    </row>
    <row r="25" spans="1:6" x14ac:dyDescent="0.4">
      <c r="A25" s="12" t="s">
        <v>25</v>
      </c>
      <c r="B25" s="8" t="s">
        <v>26</v>
      </c>
      <c r="C25" s="22">
        <v>51.3</v>
      </c>
      <c r="D25" s="22">
        <v>51.3</v>
      </c>
      <c r="E25" s="22">
        <v>51.3</v>
      </c>
    </row>
    <row r="26" spans="1:6" ht="26" x14ac:dyDescent="0.4">
      <c r="A26" s="9" t="s">
        <v>22</v>
      </c>
      <c r="B26" s="8" t="s">
        <v>2</v>
      </c>
      <c r="C26" s="22">
        <v>3808</v>
      </c>
      <c r="D26" s="22">
        <v>3808</v>
      </c>
      <c r="E26" s="22">
        <v>3808</v>
      </c>
    </row>
    <row r="27" spans="1:6" x14ac:dyDescent="0.4">
      <c r="A27" s="12" t="s">
        <v>4</v>
      </c>
      <c r="B27" s="13" t="s">
        <v>3</v>
      </c>
      <c r="C27" s="9">
        <v>5.45</v>
      </c>
      <c r="D27" s="9">
        <v>5.45</v>
      </c>
      <c r="E27" s="9">
        <v>5.45</v>
      </c>
    </row>
    <row r="28" spans="1:6" x14ac:dyDescent="0.4">
      <c r="A28" s="12" t="s">
        <v>25</v>
      </c>
      <c r="B28" s="8" t="s">
        <v>26</v>
      </c>
      <c r="C28" s="22">
        <v>58.2</v>
      </c>
      <c r="D28" s="22">
        <v>58.2</v>
      </c>
      <c r="E28" s="22">
        <v>58.2</v>
      </c>
    </row>
    <row r="29" spans="1:6" ht="26" x14ac:dyDescent="0.4">
      <c r="A29" s="7" t="s">
        <v>5</v>
      </c>
      <c r="B29" s="8" t="s">
        <v>2</v>
      </c>
      <c r="C29" s="23">
        <v>3647.99</v>
      </c>
      <c r="D29" s="23">
        <v>3647.99</v>
      </c>
      <c r="E29" s="23">
        <v>3647.99</v>
      </c>
    </row>
    <row r="30" spans="1:6" ht="36" x14ac:dyDescent="0.4">
      <c r="A30" s="14" t="s">
        <v>6</v>
      </c>
      <c r="B30" s="8" t="s">
        <v>2</v>
      </c>
      <c r="C30" s="22">
        <v>17070.7</v>
      </c>
      <c r="D30" s="22">
        <v>17070.7</v>
      </c>
      <c r="E30" s="22">
        <v>17070.7</v>
      </c>
      <c r="F30" s="2" t="s">
        <v>31</v>
      </c>
    </row>
    <row r="31" spans="1:6" ht="26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36" x14ac:dyDescent="0.4">
      <c r="A33" s="14" t="s">
        <v>9</v>
      </c>
      <c r="B33" s="8" t="s">
        <v>2</v>
      </c>
      <c r="C33" s="9">
        <v>576.72</v>
      </c>
      <c r="D33" s="9">
        <v>576.72</v>
      </c>
      <c r="E33" s="9">
        <v>576.72</v>
      </c>
    </row>
    <row r="35" spans="1:5" x14ac:dyDescent="0.4">
      <c r="A35" s="1" t="s">
        <v>49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F38"/>
  <sheetViews>
    <sheetView topLeftCell="A25" workbookViewId="0">
      <selection activeCell="A38" sqref="A38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48</v>
      </c>
      <c r="D11" s="9">
        <v>48</v>
      </c>
      <c r="E11" s="9">
        <v>48</v>
      </c>
    </row>
    <row r="12" spans="1:6" ht="26" x14ac:dyDescent="0.4">
      <c r="A12" s="12" t="s">
        <v>23</v>
      </c>
      <c r="B12" s="8" t="s">
        <v>2</v>
      </c>
      <c r="C12" s="18">
        <f>C13/C11</f>
        <v>1367.5124999999998</v>
      </c>
      <c r="D12" s="18">
        <f>D13/D11</f>
        <v>1367.5124999999998</v>
      </c>
      <c r="E12" s="18">
        <f>E13/E11</f>
        <v>1367.5124999999998</v>
      </c>
    </row>
    <row r="13" spans="1:6" ht="26" x14ac:dyDescent="0.4">
      <c r="A13" s="7" t="s">
        <v>11</v>
      </c>
      <c r="B13" s="8" t="s">
        <v>2</v>
      </c>
      <c r="C13" s="9">
        <f>C15+C29+C30+C31+C32+C33</f>
        <v>65640.599999999991</v>
      </c>
      <c r="D13" s="17">
        <f>D15+D29+D30+D31+D32+D33</f>
        <v>65640.599999999991</v>
      </c>
      <c r="E13" s="9">
        <f>E15+E29+E30+E31+E32+E33</f>
        <v>65640.599999999991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29607.199999999997</v>
      </c>
      <c r="D15" s="22">
        <f t="shared" ref="D15:E15" si="0">D17+D20+D23+D26</f>
        <v>29607.199999999997</v>
      </c>
      <c r="E15" s="22">
        <f t="shared" si="0"/>
        <v>29607.199999999997</v>
      </c>
      <c r="F15" s="70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22">
        <v>2915.6</v>
      </c>
      <c r="D17" s="22">
        <v>2915.6</v>
      </c>
      <c r="E17" s="22">
        <v>2915.6</v>
      </c>
    </row>
    <row r="18" spans="1:6" x14ac:dyDescent="0.4">
      <c r="A18" s="12" t="s">
        <v>4</v>
      </c>
      <c r="B18" s="13" t="s">
        <v>3</v>
      </c>
      <c r="C18" s="43">
        <v>2</v>
      </c>
      <c r="D18" s="43">
        <v>2</v>
      </c>
      <c r="E18" s="43">
        <v>2</v>
      </c>
    </row>
    <row r="19" spans="1:6" x14ac:dyDescent="0.4">
      <c r="A19" s="12" t="s">
        <v>25</v>
      </c>
      <c r="B19" s="8" t="s">
        <v>26</v>
      </c>
      <c r="C19" s="28">
        <v>121.5</v>
      </c>
      <c r="D19" s="28">
        <v>121.5</v>
      </c>
      <c r="E19" s="28">
        <v>121.5</v>
      </c>
    </row>
    <row r="20" spans="1:6" ht="26" x14ac:dyDescent="0.4">
      <c r="A20" s="9" t="s">
        <v>21</v>
      </c>
      <c r="B20" s="8" t="s">
        <v>2</v>
      </c>
      <c r="C20" s="22">
        <v>22888</v>
      </c>
      <c r="D20" s="22">
        <v>22888</v>
      </c>
      <c r="E20" s="22">
        <v>22888</v>
      </c>
    </row>
    <row r="21" spans="1:6" x14ac:dyDescent="0.4">
      <c r="A21" s="12" t="s">
        <v>4</v>
      </c>
      <c r="B21" s="13" t="s">
        <v>3</v>
      </c>
      <c r="C21" s="22">
        <v>17.5</v>
      </c>
      <c r="D21" s="22">
        <v>17.5</v>
      </c>
      <c r="E21" s="22">
        <v>17.5</v>
      </c>
    </row>
    <row r="22" spans="1:6" x14ac:dyDescent="0.4">
      <c r="A22" s="12" t="s">
        <v>25</v>
      </c>
      <c r="B22" s="8" t="s">
        <v>26</v>
      </c>
      <c r="C22" s="22">
        <v>109</v>
      </c>
      <c r="D22" s="22">
        <v>109</v>
      </c>
      <c r="E22" s="22">
        <v>109</v>
      </c>
    </row>
    <row r="23" spans="1:6" ht="55.5" x14ac:dyDescent="0.4">
      <c r="A23" s="16" t="s">
        <v>24</v>
      </c>
      <c r="B23" s="8" t="s">
        <v>2</v>
      </c>
      <c r="C23" s="22">
        <v>455.6</v>
      </c>
      <c r="D23" s="22">
        <v>455.6</v>
      </c>
      <c r="E23" s="22">
        <v>455.6</v>
      </c>
    </row>
    <row r="24" spans="1:6" x14ac:dyDescent="0.4">
      <c r="A24" s="12" t="s">
        <v>4</v>
      </c>
      <c r="B24" s="13" t="s">
        <v>3</v>
      </c>
      <c r="C24" s="43">
        <v>0.5</v>
      </c>
      <c r="D24" s="43">
        <v>0.5</v>
      </c>
      <c r="E24" s="43">
        <v>0.5</v>
      </c>
    </row>
    <row r="25" spans="1:6" x14ac:dyDescent="0.4">
      <c r="A25" s="12" t="s">
        <v>25</v>
      </c>
      <c r="B25" s="8" t="s">
        <v>26</v>
      </c>
      <c r="C25" s="22">
        <v>75.900000000000006</v>
      </c>
      <c r="D25" s="22">
        <v>75.900000000000006</v>
      </c>
      <c r="E25" s="22">
        <v>75.900000000000006</v>
      </c>
    </row>
    <row r="26" spans="1:6" ht="26" x14ac:dyDescent="0.4">
      <c r="A26" s="9" t="s">
        <v>22</v>
      </c>
      <c r="B26" s="8" t="s">
        <v>2</v>
      </c>
      <c r="C26" s="22">
        <v>3348</v>
      </c>
      <c r="D26" s="22">
        <v>3348</v>
      </c>
      <c r="E26" s="22">
        <v>3348</v>
      </c>
    </row>
    <row r="27" spans="1:6" x14ac:dyDescent="0.4">
      <c r="A27" s="12" t="s">
        <v>4</v>
      </c>
      <c r="B27" s="13" t="s">
        <v>3</v>
      </c>
      <c r="C27" s="9">
        <v>7</v>
      </c>
      <c r="D27" s="9">
        <v>7</v>
      </c>
      <c r="E27" s="9">
        <v>7</v>
      </c>
    </row>
    <row r="28" spans="1:6" x14ac:dyDescent="0.4">
      <c r="A28" s="12" t="s">
        <v>25</v>
      </c>
      <c r="B28" s="8" t="s">
        <v>26</v>
      </c>
      <c r="C28" s="22">
        <v>39.9</v>
      </c>
      <c r="D28" s="22">
        <v>39.9</v>
      </c>
      <c r="E28" s="22">
        <v>39.9</v>
      </c>
    </row>
    <row r="29" spans="1:6" ht="26" x14ac:dyDescent="0.4">
      <c r="A29" s="7" t="s">
        <v>5</v>
      </c>
      <c r="B29" s="8" t="s">
        <v>2</v>
      </c>
      <c r="C29" s="23">
        <v>3777.1</v>
      </c>
      <c r="D29" s="23">
        <v>3777.1</v>
      </c>
      <c r="E29" s="23">
        <v>3777.1</v>
      </c>
    </row>
    <row r="30" spans="1:6" ht="51.5" x14ac:dyDescent="0.4">
      <c r="A30" s="14" t="s">
        <v>6</v>
      </c>
      <c r="B30" s="8" t="s">
        <v>2</v>
      </c>
      <c r="C30" s="22">
        <v>31679.599999999999</v>
      </c>
      <c r="D30" s="22">
        <v>31679.599999999999</v>
      </c>
      <c r="E30" s="22">
        <v>31679.599999999999</v>
      </c>
      <c r="F30" s="2" t="s">
        <v>31</v>
      </c>
    </row>
    <row r="31" spans="1:6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51.5" x14ac:dyDescent="0.4">
      <c r="A33" s="14" t="s">
        <v>9</v>
      </c>
      <c r="B33" s="8" t="s">
        <v>2</v>
      </c>
      <c r="C33" s="9">
        <v>576.70000000000005</v>
      </c>
      <c r="D33" s="9">
        <v>576.70000000000005</v>
      </c>
      <c r="E33" s="9">
        <v>576.70000000000005</v>
      </c>
    </row>
    <row r="35" spans="1:5" x14ac:dyDescent="0.4">
      <c r="A35" s="1" t="s">
        <v>49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F38"/>
  <sheetViews>
    <sheetView topLeftCell="A22" workbookViewId="0">
      <selection activeCell="A2" sqref="A2:E2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29</v>
      </c>
      <c r="D11" s="9">
        <v>29</v>
      </c>
      <c r="E11" s="9">
        <v>29</v>
      </c>
    </row>
    <row r="12" spans="1:6" ht="26" x14ac:dyDescent="0.4">
      <c r="A12" s="12" t="s">
        <v>23</v>
      </c>
      <c r="B12" s="8" t="s">
        <v>2</v>
      </c>
      <c r="C12" s="18">
        <f>C13/C11</f>
        <v>1048.8686206896552</v>
      </c>
      <c r="D12" s="18">
        <f>D13/D11</f>
        <v>1048.8686206896552</v>
      </c>
      <c r="E12" s="18">
        <f>E13/E11</f>
        <v>1048.8686206896552</v>
      </c>
    </row>
    <row r="13" spans="1:6" ht="26" x14ac:dyDescent="0.4">
      <c r="A13" s="7" t="s">
        <v>11</v>
      </c>
      <c r="B13" s="8" t="s">
        <v>2</v>
      </c>
      <c r="C13" s="9">
        <f>C15+C29+C30+C31+C32+C33</f>
        <v>30417.190000000002</v>
      </c>
      <c r="D13" s="17">
        <f>D15+D29+D30+D31+D32+D33</f>
        <v>30417.190000000002</v>
      </c>
      <c r="E13" s="9">
        <f>E15+E29+E30+E31+E32+E33</f>
        <v>30417.190000000002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19038.8</v>
      </c>
      <c r="D15" s="22">
        <f t="shared" ref="D15:E15" si="0">D17+D20+D23+D26</f>
        <v>19038.8</v>
      </c>
      <c r="E15" s="22">
        <f t="shared" si="0"/>
        <v>19038.8</v>
      </c>
      <c r="F15" s="73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22">
        <v>5324.8</v>
      </c>
      <c r="D17" s="22">
        <v>5324.8</v>
      </c>
      <c r="E17" s="22">
        <v>5324.8</v>
      </c>
    </row>
    <row r="18" spans="1:6" x14ac:dyDescent="0.4">
      <c r="A18" s="12" t="s">
        <v>4</v>
      </c>
      <c r="B18" s="13" t="s">
        <v>3</v>
      </c>
      <c r="C18" s="22">
        <v>1.75</v>
      </c>
      <c r="D18" s="22">
        <v>1.75</v>
      </c>
      <c r="E18" s="22">
        <v>1.75</v>
      </c>
    </row>
    <row r="19" spans="1:6" x14ac:dyDescent="0.4">
      <c r="A19" s="12" t="s">
        <v>25</v>
      </c>
      <c r="B19" s="8" t="s">
        <v>26</v>
      </c>
      <c r="C19" s="28">
        <v>253.6</v>
      </c>
      <c r="D19" s="28">
        <v>253.6</v>
      </c>
      <c r="E19" s="28">
        <v>253.6</v>
      </c>
    </row>
    <row r="20" spans="1:6" ht="26" x14ac:dyDescent="0.4">
      <c r="A20" s="9" t="s">
        <v>21</v>
      </c>
      <c r="B20" s="8" t="s">
        <v>2</v>
      </c>
      <c r="C20" s="22">
        <v>11154</v>
      </c>
      <c r="D20" s="22">
        <v>11154</v>
      </c>
      <c r="E20" s="22">
        <v>11154</v>
      </c>
    </row>
    <row r="21" spans="1:6" x14ac:dyDescent="0.4">
      <c r="A21" s="12" t="s">
        <v>4</v>
      </c>
      <c r="B21" s="13" t="s">
        <v>3</v>
      </c>
      <c r="C21" s="43">
        <v>13.7</v>
      </c>
      <c r="D21" s="43">
        <v>13.7</v>
      </c>
      <c r="E21" s="43">
        <v>13.7</v>
      </c>
    </row>
    <row r="22" spans="1:6" x14ac:dyDescent="0.4">
      <c r="A22" s="12" t="s">
        <v>25</v>
      </c>
      <c r="B22" s="8" t="s">
        <v>26</v>
      </c>
      <c r="C22" s="22">
        <v>67.8</v>
      </c>
      <c r="D22" s="22">
        <v>67.8</v>
      </c>
      <c r="E22" s="22">
        <v>67.8</v>
      </c>
    </row>
    <row r="23" spans="1:6" ht="55.5" x14ac:dyDescent="0.4">
      <c r="A23" s="16" t="s">
        <v>24</v>
      </c>
      <c r="B23" s="8" t="s">
        <v>2</v>
      </c>
      <c r="C23" s="22"/>
      <c r="D23" s="22"/>
      <c r="E23" s="22"/>
    </row>
    <row r="24" spans="1:6" x14ac:dyDescent="0.4">
      <c r="A24" s="12" t="s">
        <v>4</v>
      </c>
      <c r="B24" s="13" t="s">
        <v>3</v>
      </c>
      <c r="C24" s="22"/>
      <c r="D24" s="22"/>
      <c r="E24" s="22"/>
    </row>
    <row r="25" spans="1:6" x14ac:dyDescent="0.4">
      <c r="A25" s="12" t="s">
        <v>25</v>
      </c>
      <c r="B25" s="8" t="s">
        <v>26</v>
      </c>
      <c r="C25" s="22"/>
      <c r="D25" s="22"/>
      <c r="E25" s="22"/>
    </row>
    <row r="26" spans="1:6" ht="26" x14ac:dyDescent="0.4">
      <c r="A26" s="9" t="s">
        <v>22</v>
      </c>
      <c r="B26" s="8" t="s">
        <v>2</v>
      </c>
      <c r="C26" s="22">
        <v>2560</v>
      </c>
      <c r="D26" s="22">
        <v>2560</v>
      </c>
      <c r="E26" s="22">
        <v>2560</v>
      </c>
    </row>
    <row r="27" spans="1:6" x14ac:dyDescent="0.4">
      <c r="A27" s="12" t="s">
        <v>4</v>
      </c>
      <c r="B27" s="13" t="s">
        <v>3</v>
      </c>
      <c r="C27" s="9">
        <v>4.5</v>
      </c>
      <c r="D27" s="9">
        <v>4.5</v>
      </c>
      <c r="E27" s="9">
        <v>4.5</v>
      </c>
    </row>
    <row r="28" spans="1:6" x14ac:dyDescent="0.4">
      <c r="A28" s="12" t="s">
        <v>25</v>
      </c>
      <c r="B28" s="8" t="s">
        <v>26</v>
      </c>
      <c r="C28" s="22">
        <v>47.4</v>
      </c>
      <c r="D28" s="22">
        <v>47.4</v>
      </c>
      <c r="E28" s="22">
        <v>47.4</v>
      </c>
    </row>
    <row r="29" spans="1:6" ht="26" x14ac:dyDescent="0.4">
      <c r="A29" s="7" t="s">
        <v>5</v>
      </c>
      <c r="B29" s="8" t="s">
        <v>2</v>
      </c>
      <c r="C29" s="23">
        <v>2545.1999999999998</v>
      </c>
      <c r="D29" s="23">
        <v>2545.1999999999998</v>
      </c>
      <c r="E29" s="23">
        <v>2545.1999999999998</v>
      </c>
    </row>
    <row r="30" spans="1:6" ht="51.5" x14ac:dyDescent="0.4">
      <c r="A30" s="14" t="s">
        <v>6</v>
      </c>
      <c r="B30" s="8" t="s">
        <v>2</v>
      </c>
      <c r="C30" s="22">
        <v>8256.4699999999993</v>
      </c>
      <c r="D30" s="22">
        <v>8256.4699999999993</v>
      </c>
      <c r="E30" s="22">
        <v>8256.4699999999993</v>
      </c>
      <c r="F30" s="2" t="s">
        <v>31</v>
      </c>
    </row>
    <row r="31" spans="1:6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36" x14ac:dyDescent="0.4">
      <c r="A33" s="14" t="s">
        <v>9</v>
      </c>
      <c r="B33" s="8" t="s">
        <v>2</v>
      </c>
      <c r="C33" s="9">
        <v>576.72</v>
      </c>
      <c r="D33" s="9">
        <v>576.72</v>
      </c>
      <c r="E33" s="9">
        <v>576.72</v>
      </c>
    </row>
    <row r="35" spans="1:5" x14ac:dyDescent="0.4">
      <c r="A35" s="1" t="s">
        <v>49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A1:F38"/>
  <sheetViews>
    <sheetView workbookViewId="0">
      <selection activeCell="B37" sqref="B37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32</v>
      </c>
      <c r="D11" s="9">
        <v>32</v>
      </c>
      <c r="E11" s="9">
        <v>32</v>
      </c>
    </row>
    <row r="12" spans="1:6" ht="26" x14ac:dyDescent="0.4">
      <c r="A12" s="12" t="s">
        <v>23</v>
      </c>
      <c r="B12" s="8" t="s">
        <v>2</v>
      </c>
      <c r="C12" s="18">
        <f>C13/C11</f>
        <v>1429.2524999999998</v>
      </c>
      <c r="D12" s="18">
        <f>D13/D11</f>
        <v>1429.2524999999998</v>
      </c>
      <c r="E12" s="18">
        <f>E13/E11</f>
        <v>1429.2524999999998</v>
      </c>
    </row>
    <row r="13" spans="1:6" ht="26" x14ac:dyDescent="0.4">
      <c r="A13" s="7" t="s">
        <v>11</v>
      </c>
      <c r="B13" s="8" t="s">
        <v>2</v>
      </c>
      <c r="C13" s="9">
        <f>C15+C29+C30+C31+C32+C33</f>
        <v>45736.079999999994</v>
      </c>
      <c r="D13" s="17">
        <f>D15+D29+D30+D31+D32+D33</f>
        <v>45736.079999999994</v>
      </c>
      <c r="E13" s="9">
        <f>E15+E29+E30+E31+E32+E33</f>
        <v>45736.079999999994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23110.799999999999</v>
      </c>
      <c r="D15" s="22">
        <f t="shared" ref="D15:E15" si="0">D17+D20+D23+D26</f>
        <v>23110.799999999999</v>
      </c>
      <c r="E15" s="22">
        <f t="shared" si="0"/>
        <v>23110.799999999999</v>
      </c>
      <c r="F15" s="73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22">
        <v>2925.6</v>
      </c>
      <c r="D17" s="22">
        <v>2925.6</v>
      </c>
      <c r="E17" s="22">
        <v>2925.6</v>
      </c>
    </row>
    <row r="18" spans="1:6" x14ac:dyDescent="0.4">
      <c r="A18" s="12" t="s">
        <v>4</v>
      </c>
      <c r="B18" s="13" t="s">
        <v>3</v>
      </c>
      <c r="C18" s="22">
        <v>2</v>
      </c>
      <c r="D18" s="22">
        <v>2</v>
      </c>
      <c r="E18" s="22">
        <v>2</v>
      </c>
    </row>
    <row r="19" spans="1:6" x14ac:dyDescent="0.4">
      <c r="A19" s="12" t="s">
        <v>25</v>
      </c>
      <c r="B19" s="8" t="s">
        <v>26</v>
      </c>
      <c r="C19" s="28">
        <v>121.9</v>
      </c>
      <c r="D19" s="28">
        <v>121.9</v>
      </c>
      <c r="E19" s="28">
        <v>121.9</v>
      </c>
    </row>
    <row r="20" spans="1:6" ht="26" x14ac:dyDescent="0.4">
      <c r="A20" s="9" t="s">
        <v>21</v>
      </c>
      <c r="B20" s="8" t="s">
        <v>2</v>
      </c>
      <c r="C20" s="22">
        <v>16430</v>
      </c>
      <c r="D20" s="22">
        <v>16430</v>
      </c>
      <c r="E20" s="22">
        <v>16430</v>
      </c>
    </row>
    <row r="21" spans="1:6" x14ac:dyDescent="0.4">
      <c r="A21" s="12" t="s">
        <v>4</v>
      </c>
      <c r="B21" s="13" t="s">
        <v>3</v>
      </c>
      <c r="C21" s="28">
        <v>12.467000000000001</v>
      </c>
      <c r="D21" s="28">
        <v>12.467000000000001</v>
      </c>
      <c r="E21" s="28">
        <v>12.467000000000001</v>
      </c>
    </row>
    <row r="22" spans="1:6" x14ac:dyDescent="0.4">
      <c r="A22" s="12" t="s">
        <v>25</v>
      </c>
      <c r="B22" s="8" t="s">
        <v>26</v>
      </c>
      <c r="C22" s="28">
        <f>C20/C21/12</f>
        <v>109.82326675757332</v>
      </c>
      <c r="D22" s="28">
        <f t="shared" ref="D22:E22" si="1">D20/D21/12</f>
        <v>109.82326675757332</v>
      </c>
      <c r="E22" s="28">
        <f t="shared" si="1"/>
        <v>109.82326675757332</v>
      </c>
    </row>
    <row r="23" spans="1:6" ht="38" x14ac:dyDescent="0.4">
      <c r="A23" s="16" t="s">
        <v>24</v>
      </c>
      <c r="B23" s="8" t="s">
        <v>2</v>
      </c>
      <c r="C23" s="22">
        <v>605.20000000000005</v>
      </c>
      <c r="D23" s="22">
        <v>605.20000000000005</v>
      </c>
      <c r="E23" s="22">
        <v>605.20000000000005</v>
      </c>
    </row>
    <row r="24" spans="1:6" x14ac:dyDescent="0.4">
      <c r="A24" s="12" t="s">
        <v>4</v>
      </c>
      <c r="B24" s="13" t="s">
        <v>3</v>
      </c>
      <c r="C24" s="22">
        <v>1.1499999999999999</v>
      </c>
      <c r="D24" s="22">
        <v>1.1499999999999999</v>
      </c>
      <c r="E24" s="22">
        <v>1.1499999999999999</v>
      </c>
    </row>
    <row r="25" spans="1:6" x14ac:dyDescent="0.4">
      <c r="A25" s="12" t="s">
        <v>25</v>
      </c>
      <c r="B25" s="8" t="s">
        <v>26</v>
      </c>
      <c r="C25" s="22">
        <v>43.9</v>
      </c>
      <c r="D25" s="22">
        <v>43.9</v>
      </c>
      <c r="E25" s="22">
        <v>43.9</v>
      </c>
    </row>
    <row r="26" spans="1:6" ht="26" x14ac:dyDescent="0.4">
      <c r="A26" s="9" t="s">
        <v>22</v>
      </c>
      <c r="B26" s="8" t="s">
        <v>2</v>
      </c>
      <c r="C26" s="22">
        <v>3150</v>
      </c>
      <c r="D26" s="22">
        <v>3150</v>
      </c>
      <c r="E26" s="22">
        <v>3150</v>
      </c>
    </row>
    <row r="27" spans="1:6" x14ac:dyDescent="0.4">
      <c r="A27" s="12" t="s">
        <v>4</v>
      </c>
      <c r="B27" s="13" t="s">
        <v>3</v>
      </c>
      <c r="C27" s="22">
        <v>5.36</v>
      </c>
      <c r="D27" s="22">
        <v>5.36</v>
      </c>
      <c r="E27" s="22">
        <v>5.36</v>
      </c>
    </row>
    <row r="28" spans="1:6" x14ac:dyDescent="0.4">
      <c r="A28" s="12" t="s">
        <v>25</v>
      </c>
      <c r="B28" s="8" t="s">
        <v>26</v>
      </c>
      <c r="C28" s="22">
        <v>49</v>
      </c>
      <c r="D28" s="22">
        <v>49</v>
      </c>
      <c r="E28" s="22">
        <v>49</v>
      </c>
    </row>
    <row r="29" spans="1:6" ht="26" x14ac:dyDescent="0.4">
      <c r="A29" s="7" t="s">
        <v>5</v>
      </c>
      <c r="B29" s="8" t="s">
        <v>2</v>
      </c>
      <c r="C29" s="23">
        <v>2471.46</v>
      </c>
      <c r="D29" s="23">
        <v>2471.46</v>
      </c>
      <c r="E29" s="23">
        <v>2471.46</v>
      </c>
    </row>
    <row r="30" spans="1:6" ht="36" x14ac:dyDescent="0.4">
      <c r="A30" s="14" t="s">
        <v>6</v>
      </c>
      <c r="B30" s="8" t="s">
        <v>2</v>
      </c>
      <c r="C30" s="22">
        <v>19555.5</v>
      </c>
      <c r="D30" s="22">
        <v>19555.5</v>
      </c>
      <c r="E30" s="22">
        <v>19555.5</v>
      </c>
      <c r="F30" s="2" t="s">
        <v>31</v>
      </c>
    </row>
    <row r="31" spans="1:6" ht="26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36" x14ac:dyDescent="0.4">
      <c r="A33" s="14" t="s">
        <v>9</v>
      </c>
      <c r="B33" s="8" t="s">
        <v>2</v>
      </c>
      <c r="C33" s="9">
        <v>598.32000000000005</v>
      </c>
      <c r="D33" s="9">
        <v>598.32000000000005</v>
      </c>
      <c r="E33" s="9">
        <v>598.32000000000005</v>
      </c>
    </row>
    <row r="35" spans="1:5" x14ac:dyDescent="0.4">
      <c r="A35" s="1" t="s">
        <v>52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1:F38"/>
  <sheetViews>
    <sheetView topLeftCell="A25" workbookViewId="0">
      <selection activeCell="A37" sqref="A37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5" x14ac:dyDescent="0.4">
      <c r="A1" s="89" t="s">
        <v>15</v>
      </c>
      <c r="B1" s="89"/>
      <c r="C1" s="89"/>
      <c r="D1" s="89"/>
      <c r="E1" s="89"/>
    </row>
    <row r="2" spans="1:5" x14ac:dyDescent="0.4">
      <c r="A2" s="89" t="s">
        <v>48</v>
      </c>
      <c r="B2" s="89"/>
      <c r="C2" s="89"/>
      <c r="D2" s="89"/>
      <c r="E2" s="89"/>
    </row>
    <row r="3" spans="1:5" x14ac:dyDescent="0.4">
      <c r="A3" s="90" t="s">
        <v>28</v>
      </c>
      <c r="B3" s="90"/>
      <c r="C3" s="90"/>
      <c r="D3" s="90"/>
      <c r="E3" s="90"/>
    </row>
    <row r="4" spans="1:5" x14ac:dyDescent="0.4">
      <c r="A4" s="90"/>
      <c r="B4" s="90"/>
      <c r="C4" s="90"/>
      <c r="D4" s="90"/>
      <c r="E4" s="90"/>
    </row>
    <row r="5" spans="1:5" x14ac:dyDescent="0.4">
      <c r="A5" s="91" t="s">
        <v>16</v>
      </c>
      <c r="B5" s="91"/>
      <c r="C5" s="91"/>
      <c r="D5" s="91"/>
      <c r="E5" s="91"/>
    </row>
    <row r="6" spans="1:5" x14ac:dyDescent="0.4">
      <c r="A6" s="4"/>
    </row>
    <row r="7" spans="1:5" x14ac:dyDescent="0.4">
      <c r="A7" s="15" t="s">
        <v>17</v>
      </c>
    </row>
    <row r="8" spans="1:5" x14ac:dyDescent="0.4">
      <c r="A8" s="1"/>
    </row>
    <row r="9" spans="1:5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5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5" x14ac:dyDescent="0.4">
      <c r="A11" s="7" t="s">
        <v>20</v>
      </c>
      <c r="B11" s="8" t="s">
        <v>10</v>
      </c>
      <c r="C11" s="9">
        <v>47</v>
      </c>
      <c r="D11" s="9">
        <v>47</v>
      </c>
      <c r="E11" s="9">
        <v>47</v>
      </c>
    </row>
    <row r="12" spans="1:5" ht="26" x14ac:dyDescent="0.4">
      <c r="A12" s="12" t="s">
        <v>23</v>
      </c>
      <c r="B12" s="8" t="s">
        <v>2</v>
      </c>
      <c r="C12" s="18">
        <f>C13/C11</f>
        <v>792.93106382978726</v>
      </c>
      <c r="D12" s="18">
        <f>D13/D11</f>
        <v>792.93106382978726</v>
      </c>
      <c r="E12" s="18">
        <f>E13/E11</f>
        <v>792.93106382978726</v>
      </c>
    </row>
    <row r="13" spans="1:5" ht="26" x14ac:dyDescent="0.4">
      <c r="A13" s="7" t="s">
        <v>11</v>
      </c>
      <c r="B13" s="8" t="s">
        <v>2</v>
      </c>
      <c r="C13" s="9">
        <f>C15+C29+C30+C31+C32+C33</f>
        <v>37267.760000000002</v>
      </c>
      <c r="D13" s="17">
        <f>D15+D29+D30+D31+D32+D33</f>
        <v>37267.760000000002</v>
      </c>
      <c r="E13" s="9">
        <f>E15+E29+E30+E31+E32+E33</f>
        <v>37267.760000000002</v>
      </c>
    </row>
    <row r="14" spans="1:5" x14ac:dyDescent="0.4">
      <c r="A14" s="10" t="s">
        <v>0</v>
      </c>
      <c r="B14" s="11"/>
      <c r="C14" s="9"/>
      <c r="D14" s="9"/>
      <c r="E14" s="9"/>
    </row>
    <row r="15" spans="1:5" ht="26" x14ac:dyDescent="0.4">
      <c r="A15" s="7" t="s">
        <v>12</v>
      </c>
      <c r="B15" s="8" t="s">
        <v>2</v>
      </c>
      <c r="C15" s="22">
        <f>C17+C20+C23+C26</f>
        <v>23713.200000000004</v>
      </c>
      <c r="D15" s="22">
        <f t="shared" ref="D15:E15" si="0">D17+D20+D23+D26</f>
        <v>23713.200000000004</v>
      </c>
      <c r="E15" s="22">
        <f t="shared" si="0"/>
        <v>23713.200000000004</v>
      </c>
    </row>
    <row r="16" spans="1:5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22">
        <v>2666.4</v>
      </c>
      <c r="D17" s="22">
        <v>2666.4</v>
      </c>
      <c r="E17" s="22">
        <v>2666.4</v>
      </c>
    </row>
    <row r="18" spans="1:6" x14ac:dyDescent="0.4">
      <c r="A18" s="12" t="s">
        <v>4</v>
      </c>
      <c r="B18" s="13" t="s">
        <v>3</v>
      </c>
      <c r="C18" s="43">
        <v>1.5</v>
      </c>
      <c r="D18" s="43">
        <v>1.5</v>
      </c>
      <c r="E18" s="43">
        <v>1.5</v>
      </c>
    </row>
    <row r="19" spans="1:6" x14ac:dyDescent="0.4">
      <c r="A19" s="12" t="s">
        <v>25</v>
      </c>
      <c r="B19" s="8" t="s">
        <v>26</v>
      </c>
      <c r="C19" s="28">
        <v>148.1</v>
      </c>
      <c r="D19" s="28">
        <v>148.1</v>
      </c>
      <c r="E19" s="28">
        <v>148.1</v>
      </c>
    </row>
    <row r="20" spans="1:6" ht="26" x14ac:dyDescent="0.4">
      <c r="A20" s="9" t="s">
        <v>21</v>
      </c>
      <c r="B20" s="8" t="s">
        <v>2</v>
      </c>
      <c r="C20" s="22">
        <v>16764.400000000001</v>
      </c>
      <c r="D20" s="22">
        <v>16764.400000000001</v>
      </c>
      <c r="E20" s="22">
        <v>16764.400000000001</v>
      </c>
    </row>
    <row r="21" spans="1:6" x14ac:dyDescent="0.4">
      <c r="A21" s="12" t="s">
        <v>4</v>
      </c>
      <c r="B21" s="13" t="s">
        <v>3</v>
      </c>
      <c r="C21" s="43">
        <v>14.5</v>
      </c>
      <c r="D21" s="43">
        <v>14.5</v>
      </c>
      <c r="E21" s="43">
        <v>14.5</v>
      </c>
    </row>
    <row r="22" spans="1:6" x14ac:dyDescent="0.4">
      <c r="A22" s="12" t="s">
        <v>25</v>
      </c>
      <c r="B22" s="8" t="s">
        <v>26</v>
      </c>
      <c r="C22" s="28">
        <v>96.3</v>
      </c>
      <c r="D22" s="28">
        <v>96.3</v>
      </c>
      <c r="E22" s="28">
        <v>96.3</v>
      </c>
    </row>
    <row r="23" spans="1:6" ht="55.5" x14ac:dyDescent="0.4">
      <c r="A23" s="16" t="s">
        <v>24</v>
      </c>
      <c r="B23" s="8" t="s">
        <v>2</v>
      </c>
      <c r="C23" s="22"/>
      <c r="D23" s="22"/>
      <c r="E23" s="22"/>
    </row>
    <row r="24" spans="1:6" x14ac:dyDescent="0.4">
      <c r="A24" s="12" t="s">
        <v>4</v>
      </c>
      <c r="B24" s="13" t="s">
        <v>3</v>
      </c>
      <c r="C24" s="22"/>
      <c r="D24" s="22"/>
      <c r="E24" s="22"/>
    </row>
    <row r="25" spans="1:6" x14ac:dyDescent="0.4">
      <c r="A25" s="12" t="s">
        <v>25</v>
      </c>
      <c r="B25" s="8" t="s">
        <v>26</v>
      </c>
      <c r="C25" s="22"/>
      <c r="D25" s="22"/>
      <c r="E25" s="22"/>
    </row>
    <row r="26" spans="1:6" ht="26" x14ac:dyDescent="0.4">
      <c r="A26" s="9" t="s">
        <v>22</v>
      </c>
      <c r="B26" s="8" t="s">
        <v>2</v>
      </c>
      <c r="C26" s="22">
        <v>4282.3999999999996</v>
      </c>
      <c r="D26" s="22">
        <v>4282.3999999999996</v>
      </c>
      <c r="E26" s="22">
        <v>4282.3999999999996</v>
      </c>
    </row>
    <row r="27" spans="1:6" x14ac:dyDescent="0.4">
      <c r="A27" s="12" t="s">
        <v>4</v>
      </c>
      <c r="B27" s="13" t="s">
        <v>3</v>
      </c>
      <c r="C27" s="9">
        <v>5.5</v>
      </c>
      <c r="D27" s="9">
        <v>5.5</v>
      </c>
      <c r="E27" s="9">
        <v>5.5</v>
      </c>
    </row>
    <row r="28" spans="1:6" x14ac:dyDescent="0.4">
      <c r="A28" s="12" t="s">
        <v>25</v>
      </c>
      <c r="B28" s="8" t="s">
        <v>26</v>
      </c>
      <c r="C28" s="28">
        <f>C26/C27/12</f>
        <v>64.884848484848476</v>
      </c>
      <c r="D28" s="28">
        <f t="shared" ref="D28:E28" si="1">D26/D27/12</f>
        <v>64.884848484848476</v>
      </c>
      <c r="E28" s="28">
        <f t="shared" si="1"/>
        <v>64.884848484848476</v>
      </c>
    </row>
    <row r="29" spans="1:6" ht="26" x14ac:dyDescent="0.4">
      <c r="A29" s="7" t="s">
        <v>5</v>
      </c>
      <c r="B29" s="8" t="s">
        <v>2</v>
      </c>
      <c r="C29" s="23">
        <v>3138.92</v>
      </c>
      <c r="D29" s="23">
        <v>3138.92</v>
      </c>
      <c r="E29" s="23">
        <v>3138.92</v>
      </c>
    </row>
    <row r="30" spans="1:6" ht="51.5" x14ac:dyDescent="0.4">
      <c r="A30" s="14" t="s">
        <v>6</v>
      </c>
      <c r="B30" s="8" t="s">
        <v>2</v>
      </c>
      <c r="C30" s="22">
        <v>9838.92</v>
      </c>
      <c r="D30" s="22">
        <v>9838.92</v>
      </c>
      <c r="E30" s="22">
        <v>9838.92</v>
      </c>
      <c r="F30" s="2" t="s">
        <v>31</v>
      </c>
    </row>
    <row r="31" spans="1:6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51.5" x14ac:dyDescent="0.4">
      <c r="A33" s="14" t="s">
        <v>9</v>
      </c>
      <c r="B33" s="8" t="s">
        <v>2</v>
      </c>
      <c r="C33" s="9">
        <v>576.72</v>
      </c>
      <c r="D33" s="9">
        <v>576.72</v>
      </c>
      <c r="E33" s="9">
        <v>576.72</v>
      </c>
    </row>
    <row r="35" spans="1:5" x14ac:dyDescent="0.4">
      <c r="A35" s="1" t="s">
        <v>49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</sheetPr>
  <dimension ref="A1:F38"/>
  <sheetViews>
    <sheetView topLeftCell="A23" workbookViewId="0">
      <selection activeCell="B32" sqref="B32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37</v>
      </c>
      <c r="D11" s="9">
        <v>37</v>
      </c>
      <c r="E11" s="9">
        <v>37</v>
      </c>
    </row>
    <row r="12" spans="1:6" ht="26" x14ac:dyDescent="0.4">
      <c r="A12" s="12" t="s">
        <v>23</v>
      </c>
      <c r="B12" s="8" t="s">
        <v>2</v>
      </c>
      <c r="C12" s="18">
        <f>C13/C11</f>
        <v>2271.0943243243246</v>
      </c>
      <c r="D12" s="18">
        <f>D13/D11</f>
        <v>2271.0943243243246</v>
      </c>
      <c r="E12" s="18">
        <f>E13/E11</f>
        <v>2271.0943243243246</v>
      </c>
    </row>
    <row r="13" spans="1:6" ht="26" x14ac:dyDescent="0.4">
      <c r="A13" s="7" t="s">
        <v>11</v>
      </c>
      <c r="B13" s="8" t="s">
        <v>2</v>
      </c>
      <c r="C13" s="9">
        <f>C15+C29+C30+C31+C32+C33</f>
        <v>84030.49</v>
      </c>
      <c r="D13" s="17">
        <f>D15+D29+D30+D31+D32+D33</f>
        <v>84030.49</v>
      </c>
      <c r="E13" s="9">
        <f>E15+E29+E30+E31+E32+E33</f>
        <v>84030.49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30089.200000000001</v>
      </c>
      <c r="D15" s="22">
        <f t="shared" ref="D15:E15" si="0">D17+D20+D23+D26</f>
        <v>30089.200000000001</v>
      </c>
      <c r="E15" s="22">
        <f t="shared" si="0"/>
        <v>30089.200000000001</v>
      </c>
      <c r="F15" s="70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69">
        <v>967.6</v>
      </c>
      <c r="D17" s="69">
        <v>967.6</v>
      </c>
      <c r="E17" s="69">
        <v>967.6</v>
      </c>
    </row>
    <row r="18" spans="1:6" x14ac:dyDescent="0.4">
      <c r="A18" s="12" t="s">
        <v>4</v>
      </c>
      <c r="B18" s="13" t="s">
        <v>3</v>
      </c>
      <c r="C18" s="69">
        <v>2</v>
      </c>
      <c r="D18" s="69">
        <v>2</v>
      </c>
      <c r="E18" s="69">
        <v>2</v>
      </c>
    </row>
    <row r="19" spans="1:6" x14ac:dyDescent="0.4">
      <c r="A19" s="12" t="s">
        <v>25</v>
      </c>
      <c r="B19" s="8" t="s">
        <v>26</v>
      </c>
      <c r="C19" s="80">
        <v>40.299999999999997</v>
      </c>
      <c r="D19" s="80">
        <v>40.299999999999997</v>
      </c>
      <c r="E19" s="80">
        <v>40.299999999999997</v>
      </c>
    </row>
    <row r="20" spans="1:6" ht="26" x14ac:dyDescent="0.4">
      <c r="A20" s="9" t="s">
        <v>21</v>
      </c>
      <c r="B20" s="8" t="s">
        <v>2</v>
      </c>
      <c r="C20" s="69">
        <v>22974.400000000001</v>
      </c>
      <c r="D20" s="69">
        <v>22974.400000000001</v>
      </c>
      <c r="E20" s="69">
        <v>22974.400000000001</v>
      </c>
    </row>
    <row r="21" spans="1:6" x14ac:dyDescent="0.4">
      <c r="A21" s="12" t="s">
        <v>4</v>
      </c>
      <c r="B21" s="13" t="s">
        <v>3</v>
      </c>
      <c r="C21" s="69">
        <v>16.649999999999999</v>
      </c>
      <c r="D21" s="69">
        <v>16.649999999999999</v>
      </c>
      <c r="E21" s="69">
        <v>16.649999999999999</v>
      </c>
    </row>
    <row r="22" spans="1:6" x14ac:dyDescent="0.4">
      <c r="A22" s="12" t="s">
        <v>25</v>
      </c>
      <c r="B22" s="8" t="s">
        <v>26</v>
      </c>
      <c r="C22" s="69">
        <v>115</v>
      </c>
      <c r="D22" s="69">
        <v>115</v>
      </c>
      <c r="E22" s="69">
        <v>115</v>
      </c>
    </row>
    <row r="23" spans="1:6" ht="55.5" x14ac:dyDescent="0.4">
      <c r="A23" s="16" t="s">
        <v>24</v>
      </c>
      <c r="B23" s="8" t="s">
        <v>2</v>
      </c>
      <c r="C23" s="69">
        <v>652.4</v>
      </c>
      <c r="D23" s="69">
        <v>652.4</v>
      </c>
      <c r="E23" s="69">
        <v>652.4</v>
      </c>
    </row>
    <row r="24" spans="1:6" x14ac:dyDescent="0.4">
      <c r="A24" s="12" t="s">
        <v>4</v>
      </c>
      <c r="B24" s="13" t="s">
        <v>3</v>
      </c>
      <c r="C24" s="69">
        <v>1</v>
      </c>
      <c r="D24" s="69">
        <v>1</v>
      </c>
      <c r="E24" s="69">
        <v>1</v>
      </c>
    </row>
    <row r="25" spans="1:6" x14ac:dyDescent="0.4">
      <c r="A25" s="12" t="s">
        <v>25</v>
      </c>
      <c r="B25" s="8" t="s">
        <v>26</v>
      </c>
      <c r="C25" s="69">
        <v>54.4</v>
      </c>
      <c r="D25" s="69">
        <v>54.4</v>
      </c>
      <c r="E25" s="69">
        <v>54.4</v>
      </c>
    </row>
    <row r="26" spans="1:6" ht="26" x14ac:dyDescent="0.4">
      <c r="A26" s="9" t="s">
        <v>22</v>
      </c>
      <c r="B26" s="8" t="s">
        <v>2</v>
      </c>
      <c r="C26" s="22">
        <v>5494.8</v>
      </c>
      <c r="D26" s="22">
        <v>5494.8</v>
      </c>
      <c r="E26" s="22">
        <v>5494.8</v>
      </c>
    </row>
    <row r="27" spans="1:6" x14ac:dyDescent="0.4">
      <c r="A27" s="12" t="s">
        <v>4</v>
      </c>
      <c r="B27" s="13" t="s">
        <v>3</v>
      </c>
      <c r="C27" s="22">
        <v>9.5</v>
      </c>
      <c r="D27" s="22">
        <v>9.5</v>
      </c>
      <c r="E27" s="22">
        <v>9.5</v>
      </c>
    </row>
    <row r="28" spans="1:6" x14ac:dyDescent="0.4">
      <c r="A28" s="12" t="s">
        <v>25</v>
      </c>
      <c r="B28" s="8" t="s">
        <v>26</v>
      </c>
      <c r="C28" s="22"/>
      <c r="D28" s="22"/>
      <c r="E28" s="22"/>
    </row>
    <row r="29" spans="1:6" ht="26" x14ac:dyDescent="0.4">
      <c r="A29" s="7" t="s">
        <v>5</v>
      </c>
      <c r="B29" s="8" t="s">
        <v>2</v>
      </c>
      <c r="C29" s="23">
        <v>3975.97</v>
      </c>
      <c r="D29" s="23">
        <v>3975.97</v>
      </c>
      <c r="E29" s="23">
        <v>3975.97</v>
      </c>
    </row>
    <row r="30" spans="1:6" ht="51.5" x14ac:dyDescent="0.4">
      <c r="A30" s="14" t="s">
        <v>6</v>
      </c>
      <c r="B30" s="8" t="s">
        <v>2</v>
      </c>
      <c r="C30" s="22">
        <v>49367</v>
      </c>
      <c r="D30" s="22">
        <v>49367</v>
      </c>
      <c r="E30" s="22">
        <v>49367</v>
      </c>
      <c r="F30" s="2" t="s">
        <v>31</v>
      </c>
    </row>
    <row r="31" spans="1:6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36" x14ac:dyDescent="0.4">
      <c r="A33" s="14" t="s">
        <v>9</v>
      </c>
      <c r="B33" s="8" t="s">
        <v>2</v>
      </c>
      <c r="C33" s="9">
        <v>598.32000000000005</v>
      </c>
      <c r="D33" s="9">
        <v>598.32000000000005</v>
      </c>
      <c r="E33" s="9">
        <v>598.32000000000005</v>
      </c>
    </row>
    <row r="35" spans="1:5" x14ac:dyDescent="0.4">
      <c r="A35" s="1" t="s">
        <v>49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00"/>
  </sheetPr>
  <dimension ref="A1:F38"/>
  <sheetViews>
    <sheetView topLeftCell="A31" workbookViewId="0">
      <selection activeCell="C40" sqref="C40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15</v>
      </c>
      <c r="D11" s="9">
        <v>15</v>
      </c>
      <c r="E11" s="9">
        <v>15</v>
      </c>
    </row>
    <row r="12" spans="1:6" ht="26" x14ac:dyDescent="0.4">
      <c r="A12" s="12" t="s">
        <v>23</v>
      </c>
      <c r="B12" s="8" t="s">
        <v>2</v>
      </c>
      <c r="C12" s="18">
        <f>C13/C11</f>
        <v>994.76533333333327</v>
      </c>
      <c r="D12" s="18">
        <f>D13/D11</f>
        <v>994.76533333333327</v>
      </c>
      <c r="E12" s="18">
        <f>E13/E11</f>
        <v>994.76533333333327</v>
      </c>
    </row>
    <row r="13" spans="1:6" ht="26" x14ac:dyDescent="0.4">
      <c r="A13" s="7" t="s">
        <v>11</v>
      </c>
      <c r="B13" s="8" t="s">
        <v>2</v>
      </c>
      <c r="C13" s="9">
        <f>C15+C29+C30+C31+C32+C33</f>
        <v>14921.48</v>
      </c>
      <c r="D13" s="17">
        <f>D15+D29+D30+D31+D32+D33</f>
        <v>14921.48</v>
      </c>
      <c r="E13" s="9">
        <f>E15+E29+E30+E31+E32+E33</f>
        <v>14921.48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8370</v>
      </c>
      <c r="D15" s="22">
        <f t="shared" ref="D15:E15" si="0">D17+D20+D23+D26</f>
        <v>8370</v>
      </c>
      <c r="E15" s="22">
        <f t="shared" si="0"/>
        <v>8370</v>
      </c>
      <c r="F15" s="19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69"/>
      <c r="D17" s="69"/>
      <c r="E17" s="69"/>
    </row>
    <row r="18" spans="1:6" x14ac:dyDescent="0.4">
      <c r="A18" s="12" t="s">
        <v>4</v>
      </c>
      <c r="B18" s="13" t="s">
        <v>3</v>
      </c>
      <c r="C18" s="69"/>
      <c r="D18" s="69"/>
      <c r="E18" s="69"/>
    </row>
    <row r="19" spans="1:6" x14ac:dyDescent="0.4">
      <c r="A19" s="12" t="s">
        <v>25</v>
      </c>
      <c r="B19" s="8" t="s">
        <v>26</v>
      </c>
      <c r="C19" s="80"/>
      <c r="D19" s="80"/>
      <c r="E19" s="80"/>
    </row>
    <row r="20" spans="1:6" ht="26" x14ac:dyDescent="0.4">
      <c r="A20" s="9" t="s">
        <v>21</v>
      </c>
      <c r="B20" s="8" t="s">
        <v>2</v>
      </c>
      <c r="C20" s="66">
        <v>6811.6</v>
      </c>
      <c r="D20" s="66">
        <v>6811.6</v>
      </c>
      <c r="E20" s="66">
        <v>6811.6</v>
      </c>
    </row>
    <row r="21" spans="1:6" x14ac:dyDescent="0.4">
      <c r="A21" s="12" t="s">
        <v>4</v>
      </c>
      <c r="B21" s="13" t="s">
        <v>3</v>
      </c>
      <c r="C21" s="69">
        <v>5.0670000000000002</v>
      </c>
      <c r="D21" s="69">
        <v>5.0670000000000002</v>
      </c>
      <c r="E21" s="69">
        <v>5.0670000000000002</v>
      </c>
    </row>
    <row r="22" spans="1:6" x14ac:dyDescent="0.4">
      <c r="A22" s="12" t="s">
        <v>25</v>
      </c>
      <c r="B22" s="8" t="s">
        <v>26</v>
      </c>
      <c r="C22" s="69">
        <v>112</v>
      </c>
      <c r="D22" s="69">
        <v>112</v>
      </c>
      <c r="E22" s="69">
        <v>112</v>
      </c>
    </row>
    <row r="23" spans="1:6" ht="55.5" x14ac:dyDescent="0.4">
      <c r="A23" s="16" t="s">
        <v>24</v>
      </c>
      <c r="B23" s="8" t="s">
        <v>2</v>
      </c>
      <c r="C23" s="69"/>
      <c r="D23" s="69"/>
      <c r="E23" s="69"/>
    </row>
    <row r="24" spans="1:6" x14ac:dyDescent="0.4">
      <c r="A24" s="12" t="s">
        <v>4</v>
      </c>
      <c r="B24" s="13" t="s">
        <v>3</v>
      </c>
      <c r="C24" s="69"/>
      <c r="D24" s="69"/>
      <c r="E24" s="69"/>
    </row>
    <row r="25" spans="1:6" x14ac:dyDescent="0.4">
      <c r="A25" s="12" t="s">
        <v>25</v>
      </c>
      <c r="B25" s="8" t="s">
        <v>26</v>
      </c>
      <c r="C25" s="69"/>
      <c r="D25" s="69"/>
      <c r="E25" s="69"/>
    </row>
    <row r="26" spans="1:6" ht="26" x14ac:dyDescent="0.4">
      <c r="A26" s="9" t="s">
        <v>22</v>
      </c>
      <c r="B26" s="8" t="s">
        <v>2</v>
      </c>
      <c r="C26" s="66">
        <v>1558.4</v>
      </c>
      <c r="D26" s="66">
        <v>1558.4</v>
      </c>
      <c r="E26" s="66">
        <v>1558.4</v>
      </c>
    </row>
    <row r="27" spans="1:6" x14ac:dyDescent="0.4">
      <c r="A27" s="12" t="s">
        <v>4</v>
      </c>
      <c r="B27" s="13" t="s">
        <v>3</v>
      </c>
      <c r="C27" s="9">
        <v>2</v>
      </c>
      <c r="D27" s="9">
        <v>2</v>
      </c>
      <c r="E27" s="9">
        <v>2</v>
      </c>
    </row>
    <row r="28" spans="1:6" x14ac:dyDescent="0.4">
      <c r="A28" s="12" t="s">
        <v>25</v>
      </c>
      <c r="B28" s="8" t="s">
        <v>26</v>
      </c>
      <c r="C28" s="22">
        <v>64.900000000000006</v>
      </c>
      <c r="D28" s="22">
        <v>64.900000000000006</v>
      </c>
      <c r="E28" s="22">
        <v>64.900000000000006</v>
      </c>
    </row>
    <row r="29" spans="1:6" ht="26" x14ac:dyDescent="0.4">
      <c r="A29" s="7" t="s">
        <v>5</v>
      </c>
      <c r="B29" s="8" t="s">
        <v>2</v>
      </c>
      <c r="C29" s="23">
        <v>1160.46</v>
      </c>
      <c r="D29" s="23">
        <v>1160.46</v>
      </c>
      <c r="E29" s="23">
        <v>1160.46</v>
      </c>
    </row>
    <row r="30" spans="1:6" ht="51.5" x14ac:dyDescent="0.4">
      <c r="A30" s="14" t="s">
        <v>6</v>
      </c>
      <c r="B30" s="8" t="s">
        <v>2</v>
      </c>
      <c r="C30" s="22">
        <v>4822.3999999999996</v>
      </c>
      <c r="D30" s="22">
        <v>4822.3999999999996</v>
      </c>
      <c r="E30" s="22">
        <v>4822.3999999999996</v>
      </c>
      <c r="F30" s="2" t="s">
        <v>31</v>
      </c>
    </row>
    <row r="31" spans="1:6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51.5" x14ac:dyDescent="0.4">
      <c r="A33" s="14" t="s">
        <v>9</v>
      </c>
      <c r="B33" s="8" t="s">
        <v>2</v>
      </c>
      <c r="C33" s="9">
        <v>568.62</v>
      </c>
      <c r="D33" s="9">
        <v>568.62</v>
      </c>
      <c r="E33" s="9">
        <v>568.62</v>
      </c>
    </row>
    <row r="35" spans="1:5" x14ac:dyDescent="0.4">
      <c r="A35" s="1" t="s">
        <v>43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F38"/>
  <sheetViews>
    <sheetView topLeftCell="A34" workbookViewId="0">
      <selection activeCell="D42" sqref="D42:D43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6</v>
      </c>
      <c r="D11" s="9">
        <v>6</v>
      </c>
      <c r="E11" s="9">
        <v>6</v>
      </c>
    </row>
    <row r="12" spans="1:6" ht="26" x14ac:dyDescent="0.4">
      <c r="A12" s="12" t="s">
        <v>23</v>
      </c>
      <c r="B12" s="8" t="s">
        <v>2</v>
      </c>
      <c r="C12" s="18">
        <f>C13/C11</f>
        <v>2205.9050000000002</v>
      </c>
      <c r="D12" s="18">
        <f>D13/D11</f>
        <v>2205.9050000000002</v>
      </c>
      <c r="E12" s="18">
        <f>E13/E11</f>
        <v>2205.9050000000002</v>
      </c>
    </row>
    <row r="13" spans="1:6" ht="26" x14ac:dyDescent="0.4">
      <c r="A13" s="7" t="s">
        <v>11</v>
      </c>
      <c r="B13" s="8" t="s">
        <v>2</v>
      </c>
      <c r="C13" s="9">
        <f>C15+C29+C30+C31+C32+C33</f>
        <v>13235.43</v>
      </c>
      <c r="D13" s="17">
        <f>D15+D29+D30+D31+D32+D33</f>
        <v>13235.43</v>
      </c>
      <c r="E13" s="9">
        <f>E15+E29+E30+E31+E32+E33</f>
        <v>13235.43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4412.3999999999996</v>
      </c>
      <c r="D15" s="22">
        <f t="shared" ref="D15:E15" si="0">D17+D20+D23+D26</f>
        <v>4412.3999999999996</v>
      </c>
      <c r="E15" s="22">
        <f t="shared" si="0"/>
        <v>4412.3999999999996</v>
      </c>
      <c r="F15" s="70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22"/>
      <c r="D17" s="22"/>
      <c r="E17" s="22"/>
    </row>
    <row r="18" spans="1:6" x14ac:dyDescent="0.4">
      <c r="A18" s="12" t="s">
        <v>4</v>
      </c>
      <c r="B18" s="13" t="s">
        <v>3</v>
      </c>
      <c r="C18" s="22"/>
      <c r="D18" s="22"/>
      <c r="E18" s="22"/>
    </row>
    <row r="19" spans="1:6" x14ac:dyDescent="0.4">
      <c r="A19" s="12" t="s">
        <v>25</v>
      </c>
      <c r="B19" s="8" t="s">
        <v>26</v>
      </c>
      <c r="C19" s="28"/>
      <c r="D19" s="28"/>
      <c r="E19" s="28"/>
    </row>
    <row r="20" spans="1:6" ht="26" x14ac:dyDescent="0.4">
      <c r="A20" s="9" t="s">
        <v>21</v>
      </c>
      <c r="B20" s="8" t="s">
        <v>2</v>
      </c>
      <c r="C20" s="9">
        <v>2950</v>
      </c>
      <c r="D20" s="9">
        <v>2950</v>
      </c>
      <c r="E20" s="9">
        <v>2950</v>
      </c>
    </row>
    <row r="21" spans="1:6" x14ac:dyDescent="0.4">
      <c r="A21" s="12" t="s">
        <v>4</v>
      </c>
      <c r="B21" s="13" t="s">
        <v>3</v>
      </c>
      <c r="C21" s="9">
        <v>2.1110000000000002</v>
      </c>
      <c r="D21" s="9">
        <v>2.1110000000000002</v>
      </c>
      <c r="E21" s="9">
        <v>2.1110000000000002</v>
      </c>
    </row>
    <row r="22" spans="1:6" x14ac:dyDescent="0.4">
      <c r="A22" s="12" t="s">
        <v>25</v>
      </c>
      <c r="B22" s="8" t="s">
        <v>26</v>
      </c>
      <c r="C22" s="9">
        <v>116.5</v>
      </c>
      <c r="D22" s="9">
        <v>116.5</v>
      </c>
      <c r="E22" s="9">
        <v>116.5</v>
      </c>
    </row>
    <row r="23" spans="1:6" ht="55.5" x14ac:dyDescent="0.4">
      <c r="A23" s="16" t="s">
        <v>24</v>
      </c>
      <c r="B23" s="8" t="s">
        <v>2</v>
      </c>
      <c r="C23" s="9"/>
      <c r="D23" s="9"/>
      <c r="E23" s="9"/>
    </row>
    <row r="24" spans="1:6" x14ac:dyDescent="0.4">
      <c r="A24" s="12" t="s">
        <v>4</v>
      </c>
      <c r="B24" s="13" t="s">
        <v>3</v>
      </c>
      <c r="C24" s="9"/>
      <c r="D24" s="9"/>
      <c r="E24" s="9"/>
    </row>
    <row r="25" spans="1:6" x14ac:dyDescent="0.4">
      <c r="A25" s="12" t="s">
        <v>25</v>
      </c>
      <c r="B25" s="8" t="s">
        <v>26</v>
      </c>
      <c r="C25" s="9"/>
      <c r="D25" s="9"/>
      <c r="E25" s="9"/>
    </row>
    <row r="26" spans="1:6" ht="26" x14ac:dyDescent="0.4">
      <c r="A26" s="9" t="s">
        <v>22</v>
      </c>
      <c r="B26" s="8" t="s">
        <v>2</v>
      </c>
      <c r="C26" s="9">
        <v>1462.4</v>
      </c>
      <c r="D26" s="9">
        <v>1462.4</v>
      </c>
      <c r="E26" s="9">
        <v>1462.4</v>
      </c>
    </row>
    <row r="27" spans="1:6" x14ac:dyDescent="0.4">
      <c r="A27" s="12" t="s">
        <v>4</v>
      </c>
      <c r="B27" s="13" t="s">
        <v>3</v>
      </c>
      <c r="C27" s="9">
        <v>2</v>
      </c>
      <c r="D27" s="9">
        <v>2</v>
      </c>
      <c r="E27" s="9">
        <v>2</v>
      </c>
    </row>
    <row r="28" spans="1:6" x14ac:dyDescent="0.4">
      <c r="A28" s="12" t="s">
        <v>25</v>
      </c>
      <c r="B28" s="8" t="s">
        <v>26</v>
      </c>
      <c r="C28" s="22">
        <v>60.9</v>
      </c>
      <c r="D28" s="22">
        <v>60.9</v>
      </c>
      <c r="E28" s="22">
        <v>60.9</v>
      </c>
    </row>
    <row r="29" spans="1:6" ht="26" x14ac:dyDescent="0.4">
      <c r="A29" s="7" t="s">
        <v>5</v>
      </c>
      <c r="B29" s="8" t="s">
        <v>2</v>
      </c>
      <c r="C29" s="23">
        <v>626.33000000000004</v>
      </c>
      <c r="D29" s="23">
        <v>626.33000000000004</v>
      </c>
      <c r="E29" s="23">
        <v>626.33000000000004</v>
      </c>
    </row>
    <row r="30" spans="1:6" ht="51.5" x14ac:dyDescent="0.4">
      <c r="A30" s="14" t="s">
        <v>6</v>
      </c>
      <c r="B30" s="8" t="s">
        <v>2</v>
      </c>
      <c r="C30" s="22">
        <v>7628.08</v>
      </c>
      <c r="D30" s="22">
        <v>7628.08</v>
      </c>
      <c r="E30" s="22">
        <v>7628.08</v>
      </c>
      <c r="F30" s="2" t="s">
        <v>31</v>
      </c>
    </row>
    <row r="31" spans="1:6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51.5" x14ac:dyDescent="0.4">
      <c r="A33" s="14" t="s">
        <v>9</v>
      </c>
      <c r="B33" s="8" t="s">
        <v>2</v>
      </c>
      <c r="C33" s="9">
        <v>568.62</v>
      </c>
      <c r="D33" s="9">
        <v>568.62</v>
      </c>
      <c r="E33" s="9">
        <v>568.62</v>
      </c>
    </row>
    <row r="35" spans="1:5" x14ac:dyDescent="0.4">
      <c r="A35" s="1" t="s">
        <v>53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</sheetPr>
  <dimension ref="A1:F38"/>
  <sheetViews>
    <sheetView topLeftCell="A28" workbookViewId="0">
      <selection activeCell="F38" sqref="F38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13</v>
      </c>
      <c r="D11" s="9">
        <v>13</v>
      </c>
      <c r="E11" s="9">
        <v>13</v>
      </c>
    </row>
    <row r="12" spans="1:6" ht="26" x14ac:dyDescent="0.4">
      <c r="A12" s="12" t="s">
        <v>23</v>
      </c>
      <c r="B12" s="8" t="s">
        <v>2</v>
      </c>
      <c r="C12" s="18">
        <f>C13/C11</f>
        <v>1798.6861538461537</v>
      </c>
      <c r="D12" s="18">
        <f>D13/D11</f>
        <v>1798.6861538461537</v>
      </c>
      <c r="E12" s="18">
        <f>E13/E11</f>
        <v>1798.6861538461537</v>
      </c>
    </row>
    <row r="13" spans="1:6" ht="26" x14ac:dyDescent="0.4">
      <c r="A13" s="7" t="s">
        <v>11</v>
      </c>
      <c r="B13" s="8" t="s">
        <v>2</v>
      </c>
      <c r="C13" s="9">
        <f>C15+C29+C30+C31+C32+C33</f>
        <v>23382.92</v>
      </c>
      <c r="D13" s="17">
        <f>D15+D29+D30+D31+D32+D33</f>
        <v>23382.92</v>
      </c>
      <c r="E13" s="9">
        <f>E15+E29+E30+E31+E32+E33</f>
        <v>23382.92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8768</v>
      </c>
      <c r="D15" s="22">
        <f t="shared" ref="D15:E15" si="0">D17+D20+D23+D26</f>
        <v>8768</v>
      </c>
      <c r="E15" s="22">
        <f t="shared" si="0"/>
        <v>8768</v>
      </c>
      <c r="F15" s="19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22"/>
      <c r="D17" s="22"/>
      <c r="E17" s="22"/>
    </row>
    <row r="18" spans="1:6" x14ac:dyDescent="0.4">
      <c r="A18" s="12" t="s">
        <v>4</v>
      </c>
      <c r="B18" s="13" t="s">
        <v>3</v>
      </c>
      <c r="C18" s="22"/>
      <c r="D18" s="22"/>
      <c r="E18" s="22"/>
    </row>
    <row r="19" spans="1:6" x14ac:dyDescent="0.4">
      <c r="A19" s="12" t="s">
        <v>25</v>
      </c>
      <c r="B19" s="8" t="s">
        <v>26</v>
      </c>
      <c r="C19" s="28"/>
      <c r="D19" s="28"/>
      <c r="E19" s="28"/>
    </row>
    <row r="20" spans="1:6" ht="26" x14ac:dyDescent="0.4">
      <c r="A20" s="9" t="s">
        <v>21</v>
      </c>
      <c r="B20" s="8" t="s">
        <v>2</v>
      </c>
      <c r="C20" s="22">
        <v>7154</v>
      </c>
      <c r="D20" s="22">
        <v>7154</v>
      </c>
      <c r="E20" s="22">
        <v>7154</v>
      </c>
    </row>
    <row r="21" spans="1:6" x14ac:dyDescent="0.4">
      <c r="A21" s="12" t="s">
        <v>4</v>
      </c>
      <c r="B21" s="13" t="s">
        <v>3</v>
      </c>
      <c r="C21" s="22">
        <v>6.2060000000000004</v>
      </c>
      <c r="D21" s="22">
        <v>6.2060000000000004</v>
      </c>
      <c r="E21" s="22">
        <v>6.2060000000000004</v>
      </c>
    </row>
    <row r="22" spans="1:6" x14ac:dyDescent="0.4">
      <c r="A22" s="12" t="s">
        <v>25</v>
      </c>
      <c r="B22" s="8" t="s">
        <v>26</v>
      </c>
      <c r="C22" s="22">
        <v>96</v>
      </c>
      <c r="D22" s="22">
        <v>96</v>
      </c>
      <c r="E22" s="22">
        <v>96</v>
      </c>
    </row>
    <row r="23" spans="1:6" ht="55.5" x14ac:dyDescent="0.4">
      <c r="A23" s="16" t="s">
        <v>24</v>
      </c>
      <c r="B23" s="8" t="s">
        <v>2</v>
      </c>
      <c r="C23" s="22"/>
      <c r="D23" s="22"/>
      <c r="E23" s="22"/>
    </row>
    <row r="24" spans="1:6" x14ac:dyDescent="0.4">
      <c r="A24" s="12" t="s">
        <v>4</v>
      </c>
      <c r="B24" s="13" t="s">
        <v>3</v>
      </c>
      <c r="C24" s="22"/>
      <c r="D24" s="22"/>
      <c r="E24" s="22"/>
    </row>
    <row r="25" spans="1:6" x14ac:dyDescent="0.4">
      <c r="A25" s="12" t="s">
        <v>25</v>
      </c>
      <c r="B25" s="8" t="s">
        <v>26</v>
      </c>
      <c r="C25" s="22"/>
      <c r="D25" s="22"/>
      <c r="E25" s="22"/>
    </row>
    <row r="26" spans="1:6" ht="26" x14ac:dyDescent="0.4">
      <c r="A26" s="9" t="s">
        <v>22</v>
      </c>
      <c r="B26" s="8" t="s">
        <v>2</v>
      </c>
      <c r="C26" s="22">
        <v>1614</v>
      </c>
      <c r="D26" s="22">
        <v>1614</v>
      </c>
      <c r="E26" s="22">
        <v>1614</v>
      </c>
    </row>
    <row r="27" spans="1:6" x14ac:dyDescent="0.4">
      <c r="A27" s="12" t="s">
        <v>4</v>
      </c>
      <c r="B27" s="13" t="s">
        <v>3</v>
      </c>
      <c r="C27" s="22">
        <v>4</v>
      </c>
      <c r="D27" s="22">
        <v>4</v>
      </c>
      <c r="E27" s="22">
        <v>4</v>
      </c>
    </row>
    <row r="28" spans="1:6" x14ac:dyDescent="0.4">
      <c r="A28" s="12" t="s">
        <v>25</v>
      </c>
      <c r="B28" s="8" t="s">
        <v>26</v>
      </c>
      <c r="C28" s="22">
        <v>33.6</v>
      </c>
      <c r="D28" s="22">
        <v>33.6</v>
      </c>
      <c r="E28" s="22">
        <v>33.6</v>
      </c>
    </row>
    <row r="29" spans="1:6" ht="26" x14ac:dyDescent="0.4">
      <c r="A29" s="7" t="s">
        <v>5</v>
      </c>
      <c r="B29" s="8" t="s">
        <v>2</v>
      </c>
      <c r="C29" s="23">
        <v>1025.9000000000001</v>
      </c>
      <c r="D29" s="23">
        <v>1025.9000000000001</v>
      </c>
      <c r="E29" s="23">
        <v>1025.9000000000001</v>
      </c>
    </row>
    <row r="30" spans="1:6" ht="51.5" x14ac:dyDescent="0.4">
      <c r="A30" s="14" t="s">
        <v>6</v>
      </c>
      <c r="B30" s="8" t="s">
        <v>2</v>
      </c>
      <c r="C30" s="22">
        <v>12990.7</v>
      </c>
      <c r="D30" s="22">
        <v>12990.7</v>
      </c>
      <c r="E30" s="22">
        <v>12990.7</v>
      </c>
      <c r="F30" s="2" t="s">
        <v>31</v>
      </c>
    </row>
    <row r="31" spans="1:6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51.5" x14ac:dyDescent="0.4">
      <c r="A33" s="14" t="s">
        <v>9</v>
      </c>
      <c r="B33" s="8" t="s">
        <v>2</v>
      </c>
      <c r="C33" s="9">
        <v>598.32000000000005</v>
      </c>
      <c r="D33" s="9">
        <v>598.32000000000005</v>
      </c>
      <c r="E33" s="9">
        <v>598.32000000000005</v>
      </c>
    </row>
    <row r="35" spans="1:5" x14ac:dyDescent="0.4">
      <c r="A35" s="1" t="s">
        <v>43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38"/>
  <sheetViews>
    <sheetView topLeftCell="A28" workbookViewId="0">
      <selection activeCell="A35" sqref="A35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ht="20.25" customHeight="1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7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43">
        <v>886</v>
      </c>
      <c r="D11" s="43">
        <v>886</v>
      </c>
      <c r="E11" s="43">
        <v>886</v>
      </c>
    </row>
    <row r="12" spans="1:6" ht="26" x14ac:dyDescent="0.4">
      <c r="A12" s="12" t="s">
        <v>23</v>
      </c>
      <c r="B12" s="8" t="s">
        <v>2</v>
      </c>
      <c r="C12" s="18">
        <f>C13/C11</f>
        <v>422.34405191873589</v>
      </c>
      <c r="D12" s="18">
        <f>D13/D11</f>
        <v>422.34405191873589</v>
      </c>
      <c r="E12" s="18">
        <f>E13/E11</f>
        <v>422.34405191873589</v>
      </c>
    </row>
    <row r="13" spans="1:6" ht="26" x14ac:dyDescent="0.4">
      <c r="A13" s="7" t="s">
        <v>11</v>
      </c>
      <c r="B13" s="8" t="s">
        <v>2</v>
      </c>
      <c r="C13" s="9">
        <f>C15+C29+C30+C31+C32+C33</f>
        <v>374196.83</v>
      </c>
      <c r="D13" s="17">
        <f>D15+D29+D30+D31+D32+D33</f>
        <v>374196.83</v>
      </c>
      <c r="E13" s="9">
        <f>E15+E29+E30+E31+E32+E33</f>
        <v>374196.83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202902.39999999999</v>
      </c>
      <c r="D15" s="22">
        <f t="shared" ref="D15:E15" si="0">D17+D20+D23+D26</f>
        <v>202902.39999999999</v>
      </c>
      <c r="E15" s="22">
        <f t="shared" si="0"/>
        <v>202902.39999999999</v>
      </c>
      <c r="F15" s="71"/>
    </row>
    <row r="16" spans="1:6" x14ac:dyDescent="0.4">
      <c r="A16" s="10" t="s">
        <v>1</v>
      </c>
      <c r="B16" s="11"/>
      <c r="C16" s="69"/>
      <c r="D16" s="69"/>
      <c r="E16" s="69"/>
    </row>
    <row r="17" spans="1:6" ht="26" x14ac:dyDescent="0.4">
      <c r="A17" s="9" t="s">
        <v>13</v>
      </c>
      <c r="B17" s="8" t="s">
        <v>2</v>
      </c>
      <c r="C17" s="69">
        <v>6068</v>
      </c>
      <c r="D17" s="69">
        <v>6068</v>
      </c>
      <c r="E17" s="69">
        <v>6068</v>
      </c>
    </row>
    <row r="18" spans="1:6" x14ac:dyDescent="0.4">
      <c r="A18" s="12" t="s">
        <v>4</v>
      </c>
      <c r="B18" s="13" t="s">
        <v>3</v>
      </c>
      <c r="C18" s="69">
        <v>6</v>
      </c>
      <c r="D18" s="69">
        <v>6</v>
      </c>
      <c r="E18" s="69">
        <v>6</v>
      </c>
    </row>
    <row r="19" spans="1:6" ht="22" customHeight="1" x14ac:dyDescent="0.4">
      <c r="A19" s="12" t="s">
        <v>25</v>
      </c>
      <c r="B19" s="8" t="s">
        <v>26</v>
      </c>
      <c r="C19" s="80">
        <v>84.3</v>
      </c>
      <c r="D19" s="80">
        <v>84.3</v>
      </c>
      <c r="E19" s="80">
        <v>84.3</v>
      </c>
    </row>
    <row r="20" spans="1:6" ht="26" x14ac:dyDescent="0.4">
      <c r="A20" s="9" t="s">
        <v>21</v>
      </c>
      <c r="B20" s="8" t="s">
        <v>2</v>
      </c>
      <c r="C20" s="69">
        <v>169622</v>
      </c>
      <c r="D20" s="69">
        <v>169622</v>
      </c>
      <c r="E20" s="69">
        <v>169622</v>
      </c>
    </row>
    <row r="21" spans="1:6" x14ac:dyDescent="0.4">
      <c r="A21" s="12" t="s">
        <v>4</v>
      </c>
      <c r="B21" s="13" t="s">
        <v>3</v>
      </c>
      <c r="C21" s="69">
        <v>90.72</v>
      </c>
      <c r="D21" s="69">
        <v>90.72</v>
      </c>
      <c r="E21" s="69">
        <v>90.72</v>
      </c>
    </row>
    <row r="22" spans="1:6" ht="22" customHeight="1" x14ac:dyDescent="0.4">
      <c r="A22" s="12" t="s">
        <v>25</v>
      </c>
      <c r="B22" s="8" t="s">
        <v>26</v>
      </c>
      <c r="C22" s="69">
        <v>155.80000000000001</v>
      </c>
      <c r="D22" s="69">
        <v>155.80000000000001</v>
      </c>
      <c r="E22" s="69">
        <v>155.80000000000001</v>
      </c>
    </row>
    <row r="23" spans="1:6" ht="55.5" x14ac:dyDescent="0.4">
      <c r="A23" s="16" t="s">
        <v>24</v>
      </c>
      <c r="B23" s="8" t="s">
        <v>2</v>
      </c>
      <c r="C23" s="69">
        <v>5788.8</v>
      </c>
      <c r="D23" s="69">
        <v>5788.8</v>
      </c>
      <c r="E23" s="69">
        <v>5788.8</v>
      </c>
    </row>
    <row r="24" spans="1:6" x14ac:dyDescent="0.4">
      <c r="A24" s="12" t="s">
        <v>4</v>
      </c>
      <c r="B24" s="13" t="s">
        <v>3</v>
      </c>
      <c r="C24" s="69">
        <v>6</v>
      </c>
      <c r="D24" s="69">
        <v>6</v>
      </c>
      <c r="E24" s="69">
        <v>6</v>
      </c>
    </row>
    <row r="25" spans="1:6" ht="22" customHeight="1" x14ac:dyDescent="0.4">
      <c r="A25" s="12" t="s">
        <v>25</v>
      </c>
      <c r="B25" s="8" t="s">
        <v>26</v>
      </c>
      <c r="C25" s="69">
        <v>80.400000000000006</v>
      </c>
      <c r="D25" s="69">
        <v>80.400000000000006</v>
      </c>
      <c r="E25" s="69">
        <v>80.400000000000006</v>
      </c>
    </row>
    <row r="26" spans="1:6" ht="26" x14ac:dyDescent="0.4">
      <c r="A26" s="9" t="s">
        <v>22</v>
      </c>
      <c r="B26" s="8" t="s">
        <v>2</v>
      </c>
      <c r="C26" s="66">
        <v>21423.599999999999</v>
      </c>
      <c r="D26" s="66">
        <v>21423.599999999999</v>
      </c>
      <c r="E26" s="66">
        <v>21423.599999999999</v>
      </c>
    </row>
    <row r="27" spans="1:6" x14ac:dyDescent="0.4">
      <c r="A27" s="12" t="s">
        <v>4</v>
      </c>
      <c r="B27" s="13" t="s">
        <v>3</v>
      </c>
      <c r="C27" s="69">
        <v>34</v>
      </c>
      <c r="D27" s="69">
        <v>34</v>
      </c>
      <c r="E27" s="69">
        <v>34</v>
      </c>
    </row>
    <row r="28" spans="1:6" ht="22" customHeight="1" x14ac:dyDescent="0.4">
      <c r="A28" s="12" t="s">
        <v>25</v>
      </c>
      <c r="B28" s="8" t="s">
        <v>26</v>
      </c>
      <c r="C28" s="22">
        <v>52.5</v>
      </c>
      <c r="D28" s="22">
        <v>52.5</v>
      </c>
      <c r="E28" s="22">
        <v>52.5</v>
      </c>
    </row>
    <row r="29" spans="1:6" ht="26" x14ac:dyDescent="0.4">
      <c r="A29" s="7" t="s">
        <v>5</v>
      </c>
      <c r="B29" s="8" t="s">
        <v>2</v>
      </c>
      <c r="C29" s="41">
        <v>23487.1</v>
      </c>
      <c r="D29" s="41">
        <v>23487.1</v>
      </c>
      <c r="E29" s="41">
        <v>23487.1</v>
      </c>
    </row>
    <row r="30" spans="1:6" ht="51.5" x14ac:dyDescent="0.4">
      <c r="A30" s="14" t="s">
        <v>6</v>
      </c>
      <c r="B30" s="8" t="s">
        <v>2</v>
      </c>
      <c r="C30" s="22">
        <v>138237</v>
      </c>
      <c r="D30" s="22">
        <v>138237</v>
      </c>
      <c r="E30" s="22">
        <v>138237</v>
      </c>
      <c r="F30" s="2" t="s">
        <v>31</v>
      </c>
    </row>
    <row r="31" spans="1:6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>
        <v>72</v>
      </c>
      <c r="D32" s="22">
        <v>72</v>
      </c>
      <c r="E32" s="22">
        <v>72</v>
      </c>
    </row>
    <row r="33" spans="1:5" ht="51.5" x14ac:dyDescent="0.4">
      <c r="A33" s="14" t="s">
        <v>9</v>
      </c>
      <c r="B33" s="8" t="s">
        <v>2</v>
      </c>
      <c r="C33" s="9">
        <v>9498.33</v>
      </c>
      <c r="D33" s="9">
        <v>9498.33</v>
      </c>
      <c r="E33" s="9">
        <v>9498.33</v>
      </c>
    </row>
    <row r="35" spans="1:5" x14ac:dyDescent="0.4">
      <c r="A35" s="1" t="s">
        <v>43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0000"/>
  </sheetPr>
  <dimension ref="A1:F38"/>
  <sheetViews>
    <sheetView topLeftCell="A22" workbookViewId="0">
      <selection activeCell="K36" sqref="K36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7</v>
      </c>
      <c r="D11" s="9">
        <v>7</v>
      </c>
      <c r="E11" s="9">
        <v>7</v>
      </c>
    </row>
    <row r="12" spans="1:6" ht="26" x14ac:dyDescent="0.4">
      <c r="A12" s="12" t="s">
        <v>23</v>
      </c>
      <c r="B12" s="8" t="s">
        <v>2</v>
      </c>
      <c r="C12" s="18">
        <f>C13/C11</f>
        <v>2419.8729999999996</v>
      </c>
      <c r="D12" s="18">
        <f>D13/D11</f>
        <v>2419.8729999999996</v>
      </c>
      <c r="E12" s="18">
        <f>E13/E11</f>
        <v>2419.8729999999996</v>
      </c>
    </row>
    <row r="13" spans="1:6" ht="26" x14ac:dyDescent="0.4">
      <c r="A13" s="7" t="s">
        <v>11</v>
      </c>
      <c r="B13" s="8" t="s">
        <v>2</v>
      </c>
      <c r="C13" s="9">
        <f>C15+C29+C30+C31+C32+C33</f>
        <v>16939.110999999997</v>
      </c>
      <c r="D13" s="17">
        <f>D15+D29+D30+D31+D32+D33</f>
        <v>16939.110999999997</v>
      </c>
      <c r="E13" s="9">
        <f>E15+E29+E30+E31+E32+E33</f>
        <v>16939.110999999997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4682.8</v>
      </c>
      <c r="D15" s="22">
        <f t="shared" ref="D15:E15" si="0">D17+D20+D23+D26</f>
        <v>4682.8</v>
      </c>
      <c r="E15" s="22">
        <f t="shared" si="0"/>
        <v>4682.8</v>
      </c>
      <c r="F15" s="19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22"/>
      <c r="D17" s="22"/>
      <c r="E17" s="22"/>
    </row>
    <row r="18" spans="1:6" x14ac:dyDescent="0.4">
      <c r="A18" s="12" t="s">
        <v>4</v>
      </c>
      <c r="B18" s="13" t="s">
        <v>3</v>
      </c>
      <c r="C18" s="22"/>
      <c r="D18" s="22"/>
      <c r="E18" s="22"/>
    </row>
    <row r="19" spans="1:6" x14ac:dyDescent="0.4">
      <c r="A19" s="12" t="s">
        <v>25</v>
      </c>
      <c r="B19" s="8" t="s">
        <v>26</v>
      </c>
      <c r="C19" s="28"/>
      <c r="D19" s="28"/>
      <c r="E19" s="28"/>
    </row>
    <row r="20" spans="1:6" ht="26" x14ac:dyDescent="0.4">
      <c r="A20" s="9" t="s">
        <v>21</v>
      </c>
      <c r="B20" s="8" t="s">
        <v>2</v>
      </c>
      <c r="C20" s="22">
        <v>3124.4</v>
      </c>
      <c r="D20" s="22">
        <v>3124.4</v>
      </c>
      <c r="E20" s="22">
        <v>3124.4</v>
      </c>
    </row>
    <row r="21" spans="1:6" x14ac:dyDescent="0.4">
      <c r="A21" s="12" t="s">
        <v>4</v>
      </c>
      <c r="B21" s="13" t="s">
        <v>3</v>
      </c>
      <c r="C21" s="22">
        <v>2.6111</v>
      </c>
      <c r="D21" s="22">
        <v>2.6111</v>
      </c>
      <c r="E21" s="22">
        <v>2.6111</v>
      </c>
    </row>
    <row r="22" spans="1:6" x14ac:dyDescent="0.4">
      <c r="A22" s="12" t="s">
        <v>25</v>
      </c>
      <c r="B22" s="8" t="s">
        <v>26</v>
      </c>
      <c r="C22" s="22">
        <v>99.7</v>
      </c>
      <c r="D22" s="22">
        <v>99.7</v>
      </c>
      <c r="E22" s="22">
        <v>99.7</v>
      </c>
    </row>
    <row r="23" spans="1:6" ht="55.5" x14ac:dyDescent="0.4">
      <c r="A23" s="16" t="s">
        <v>24</v>
      </c>
      <c r="B23" s="8" t="s">
        <v>2</v>
      </c>
      <c r="C23" s="22"/>
      <c r="D23" s="22"/>
      <c r="E23" s="22"/>
    </row>
    <row r="24" spans="1:6" x14ac:dyDescent="0.4">
      <c r="A24" s="12" t="s">
        <v>4</v>
      </c>
      <c r="B24" s="13" t="s">
        <v>3</v>
      </c>
      <c r="C24" s="22"/>
      <c r="D24" s="22"/>
      <c r="E24" s="22"/>
    </row>
    <row r="25" spans="1:6" x14ac:dyDescent="0.4">
      <c r="A25" s="12" t="s">
        <v>25</v>
      </c>
      <c r="B25" s="8" t="s">
        <v>26</v>
      </c>
      <c r="C25" s="22"/>
      <c r="D25" s="22"/>
      <c r="E25" s="22"/>
    </row>
    <row r="26" spans="1:6" ht="26" x14ac:dyDescent="0.4">
      <c r="A26" s="9" t="s">
        <v>22</v>
      </c>
      <c r="B26" s="8" t="s">
        <v>2</v>
      </c>
      <c r="C26" s="22">
        <v>1558.4</v>
      </c>
      <c r="D26" s="22">
        <v>1558.4</v>
      </c>
      <c r="E26" s="22">
        <v>1558.4</v>
      </c>
    </row>
    <row r="27" spans="1:6" x14ac:dyDescent="0.4">
      <c r="A27" s="12" t="s">
        <v>4</v>
      </c>
      <c r="B27" s="13" t="s">
        <v>3</v>
      </c>
      <c r="C27" s="22">
        <v>2</v>
      </c>
      <c r="D27" s="22">
        <v>2</v>
      </c>
      <c r="E27" s="22">
        <v>2</v>
      </c>
    </row>
    <row r="28" spans="1:6" x14ac:dyDescent="0.4">
      <c r="A28" s="12" t="s">
        <v>25</v>
      </c>
      <c r="B28" s="8" t="s">
        <v>26</v>
      </c>
      <c r="C28" s="22">
        <v>64.900000000000006</v>
      </c>
      <c r="D28" s="22">
        <v>64.900000000000006</v>
      </c>
      <c r="E28" s="22">
        <v>64.900000000000006</v>
      </c>
    </row>
    <row r="29" spans="1:6" ht="26" x14ac:dyDescent="0.4">
      <c r="A29" s="7" t="s">
        <v>5</v>
      </c>
      <c r="B29" s="8" t="s">
        <v>2</v>
      </c>
      <c r="C29" s="23">
        <v>590.89099999999996</v>
      </c>
      <c r="D29" s="23">
        <v>590.89099999999996</v>
      </c>
      <c r="E29" s="23">
        <v>590.89099999999996</v>
      </c>
    </row>
    <row r="30" spans="1:6" ht="51.5" x14ac:dyDescent="0.4">
      <c r="A30" s="14" t="s">
        <v>6</v>
      </c>
      <c r="B30" s="8" t="s">
        <v>2</v>
      </c>
      <c r="C30" s="22">
        <v>11096.8</v>
      </c>
      <c r="D30" s="22">
        <v>11096.8</v>
      </c>
      <c r="E30" s="22">
        <v>11096.8</v>
      </c>
      <c r="F30" s="2" t="s">
        <v>31</v>
      </c>
    </row>
    <row r="31" spans="1:6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36" x14ac:dyDescent="0.4">
      <c r="A33" s="14" t="s">
        <v>9</v>
      </c>
      <c r="B33" s="8" t="s">
        <v>2</v>
      </c>
      <c r="C33" s="9">
        <v>568.62</v>
      </c>
      <c r="D33" s="9">
        <v>568.62</v>
      </c>
      <c r="E33" s="9">
        <v>568.62</v>
      </c>
    </row>
    <row r="35" spans="1:5" x14ac:dyDescent="0.4">
      <c r="A35" s="1" t="s">
        <v>53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</sheetPr>
  <dimension ref="A1:F38"/>
  <sheetViews>
    <sheetView topLeftCell="A22" workbookViewId="0">
      <selection activeCell="D29" sqref="D29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15</v>
      </c>
      <c r="D11" s="9">
        <v>15</v>
      </c>
      <c r="E11" s="9">
        <v>15</v>
      </c>
    </row>
    <row r="12" spans="1:6" ht="26" x14ac:dyDescent="0.4">
      <c r="A12" s="12" t="s">
        <v>23</v>
      </c>
      <c r="B12" s="8" t="s">
        <v>2</v>
      </c>
      <c r="C12" s="18">
        <f>C13/C11</f>
        <v>2004.5026666666665</v>
      </c>
      <c r="D12" s="18">
        <f>D13/D11</f>
        <v>2004.5026666666665</v>
      </c>
      <c r="E12" s="18">
        <f>E13/E11</f>
        <v>2004.5026666666665</v>
      </c>
    </row>
    <row r="13" spans="1:6" ht="26" x14ac:dyDescent="0.4">
      <c r="A13" s="7" t="s">
        <v>11</v>
      </c>
      <c r="B13" s="8" t="s">
        <v>2</v>
      </c>
      <c r="C13" s="9">
        <f>C15+C29+C30+C31+C32+C33</f>
        <v>30067.539999999997</v>
      </c>
      <c r="D13" s="17">
        <f>D15+D29+D30+D31+D32+D33</f>
        <v>30067.539999999997</v>
      </c>
      <c r="E13" s="9">
        <f>E15+E29+E30+E31+E32+E33</f>
        <v>30067.539999999997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7133.2</v>
      </c>
      <c r="D15" s="22">
        <f t="shared" ref="D15:E15" si="0">D17+D20+D23+D26</f>
        <v>7133.2</v>
      </c>
      <c r="E15" s="22">
        <f t="shared" si="0"/>
        <v>7133.2</v>
      </c>
      <c r="F15" s="19"/>
    </row>
    <row r="16" spans="1:6" x14ac:dyDescent="0.4">
      <c r="A16" s="10" t="s">
        <v>1</v>
      </c>
      <c r="B16" s="11"/>
      <c r="C16" s="22"/>
      <c r="D16" s="22"/>
      <c r="E16" s="22"/>
    </row>
    <row r="17" spans="1:5" ht="26" x14ac:dyDescent="0.4">
      <c r="A17" s="9" t="s">
        <v>13</v>
      </c>
      <c r="B17" s="8" t="s">
        <v>2</v>
      </c>
      <c r="C17" s="22"/>
      <c r="D17" s="22"/>
      <c r="E17" s="22"/>
    </row>
    <row r="18" spans="1:5" x14ac:dyDescent="0.4">
      <c r="A18" s="12" t="s">
        <v>4</v>
      </c>
      <c r="B18" s="13" t="s">
        <v>3</v>
      </c>
      <c r="C18" s="69"/>
      <c r="D18" s="69"/>
      <c r="E18" s="69"/>
    </row>
    <row r="19" spans="1:5" x14ac:dyDescent="0.4">
      <c r="A19" s="12" t="s">
        <v>25</v>
      </c>
      <c r="B19" s="8" t="s">
        <v>26</v>
      </c>
      <c r="C19" s="28"/>
      <c r="D19" s="28"/>
      <c r="E19" s="28"/>
    </row>
    <row r="20" spans="1:5" ht="26" x14ac:dyDescent="0.4">
      <c r="A20" s="9" t="s">
        <v>21</v>
      </c>
      <c r="B20" s="8" t="s">
        <v>2</v>
      </c>
      <c r="C20" s="22">
        <v>4201.2</v>
      </c>
      <c r="D20" s="22">
        <v>4201.2</v>
      </c>
      <c r="E20" s="22">
        <v>4201.2</v>
      </c>
    </row>
    <row r="21" spans="1:5" x14ac:dyDescent="0.4">
      <c r="A21" s="12" t="s">
        <v>4</v>
      </c>
      <c r="B21" s="13" t="s">
        <v>3</v>
      </c>
      <c r="C21" s="22">
        <v>5.7080000000000002</v>
      </c>
      <c r="D21" s="22">
        <v>5.7080000000000002</v>
      </c>
      <c r="E21" s="22">
        <v>5.7080000000000002</v>
      </c>
    </row>
    <row r="22" spans="1:5" x14ac:dyDescent="0.4">
      <c r="A22" s="12" t="s">
        <v>25</v>
      </c>
      <c r="B22" s="8" t="s">
        <v>26</v>
      </c>
      <c r="C22" s="22">
        <v>61.3</v>
      </c>
      <c r="D22" s="22">
        <v>61.3</v>
      </c>
      <c r="E22" s="22">
        <v>61.3</v>
      </c>
    </row>
    <row r="23" spans="1:5" ht="55.5" x14ac:dyDescent="0.4">
      <c r="A23" s="16" t="s">
        <v>24</v>
      </c>
      <c r="B23" s="8" t="s">
        <v>2</v>
      </c>
      <c r="C23" s="22"/>
      <c r="D23" s="22"/>
      <c r="E23" s="22"/>
    </row>
    <row r="24" spans="1:5" x14ac:dyDescent="0.4">
      <c r="A24" s="12" t="s">
        <v>4</v>
      </c>
      <c r="B24" s="13" t="s">
        <v>3</v>
      </c>
      <c r="C24" s="22"/>
      <c r="D24" s="22"/>
      <c r="E24" s="22"/>
    </row>
    <row r="25" spans="1:5" x14ac:dyDescent="0.4">
      <c r="A25" s="12" t="s">
        <v>25</v>
      </c>
      <c r="B25" s="8" t="s">
        <v>26</v>
      </c>
      <c r="C25" s="22"/>
      <c r="D25" s="22"/>
      <c r="E25" s="22"/>
    </row>
    <row r="26" spans="1:5" ht="26" x14ac:dyDescent="0.4">
      <c r="A26" s="9" t="s">
        <v>22</v>
      </c>
      <c r="B26" s="8" t="s">
        <v>2</v>
      </c>
      <c r="C26" s="22">
        <v>2932</v>
      </c>
      <c r="D26" s="22">
        <v>2932</v>
      </c>
      <c r="E26" s="22">
        <v>2932</v>
      </c>
    </row>
    <row r="27" spans="1:5" x14ac:dyDescent="0.4">
      <c r="A27" s="12" t="s">
        <v>4</v>
      </c>
      <c r="B27" s="13" t="s">
        <v>3</v>
      </c>
      <c r="C27" s="22">
        <v>4.5</v>
      </c>
      <c r="D27" s="22">
        <v>4.5</v>
      </c>
      <c r="E27" s="22">
        <v>4.5</v>
      </c>
    </row>
    <row r="28" spans="1:5" x14ac:dyDescent="0.4">
      <c r="A28" s="12" t="s">
        <v>25</v>
      </c>
      <c r="B28" s="8" t="s">
        <v>26</v>
      </c>
      <c r="C28" s="22">
        <v>54.6</v>
      </c>
      <c r="D28" s="22">
        <v>54.6</v>
      </c>
      <c r="E28" s="22">
        <v>54.6</v>
      </c>
    </row>
    <row r="29" spans="1:5" ht="26" x14ac:dyDescent="0.4">
      <c r="A29" s="7" t="s">
        <v>5</v>
      </c>
      <c r="B29" s="8" t="s">
        <v>2</v>
      </c>
      <c r="C29" s="23">
        <v>1323.12</v>
      </c>
      <c r="D29" s="23">
        <v>1323.12</v>
      </c>
      <c r="E29" s="23">
        <v>1323.12</v>
      </c>
    </row>
    <row r="30" spans="1:5" ht="51.5" x14ac:dyDescent="0.4">
      <c r="A30" s="14" t="s">
        <v>6</v>
      </c>
      <c r="B30" s="8" t="s">
        <v>2</v>
      </c>
      <c r="C30" s="22">
        <v>21042.6</v>
      </c>
      <c r="D30" s="22">
        <v>21042.6</v>
      </c>
      <c r="E30" s="22">
        <v>21042.6</v>
      </c>
    </row>
    <row r="31" spans="1:5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5" ht="36" x14ac:dyDescent="0.4">
      <c r="A32" s="14" t="s">
        <v>8</v>
      </c>
      <c r="B32" s="8" t="s">
        <v>2</v>
      </c>
      <c r="C32" s="22"/>
      <c r="D32" s="22"/>
      <c r="E32" s="22"/>
    </row>
    <row r="33" spans="1:5" ht="36" x14ac:dyDescent="0.4">
      <c r="A33" s="14" t="s">
        <v>9</v>
      </c>
      <c r="B33" s="8" t="s">
        <v>2</v>
      </c>
      <c r="C33" s="9">
        <v>568.62</v>
      </c>
      <c r="D33" s="9">
        <v>568.62</v>
      </c>
      <c r="E33" s="9">
        <v>568.62</v>
      </c>
    </row>
    <row r="35" spans="1:5" x14ac:dyDescent="0.4">
      <c r="A35" s="1" t="s">
        <v>43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</sheetPr>
  <dimension ref="A1:F38"/>
  <sheetViews>
    <sheetView topLeftCell="A22" workbookViewId="0">
      <selection activeCell="I31" sqref="I31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18</v>
      </c>
      <c r="D11" s="9">
        <v>18</v>
      </c>
      <c r="E11" s="9">
        <v>18</v>
      </c>
    </row>
    <row r="12" spans="1:6" ht="26" x14ac:dyDescent="0.4">
      <c r="A12" s="12" t="s">
        <v>23</v>
      </c>
      <c r="B12" s="8" t="s">
        <v>2</v>
      </c>
      <c r="C12" s="18">
        <f>C13/C11</f>
        <v>938.30944444444458</v>
      </c>
      <c r="D12" s="18">
        <f>D13/D11</f>
        <v>938.30944444444458</v>
      </c>
      <c r="E12" s="18">
        <f>E13/E11</f>
        <v>222.55133333333336</v>
      </c>
    </row>
    <row r="13" spans="1:6" ht="26" x14ac:dyDescent="0.4">
      <c r="A13" s="7" t="s">
        <v>11</v>
      </c>
      <c r="B13" s="8" t="s">
        <v>2</v>
      </c>
      <c r="C13" s="9">
        <f>C15+C29+C30+C31+C32+C33</f>
        <v>16889.570000000003</v>
      </c>
      <c r="D13" s="17">
        <f>D15+D29+D30+D31+D32+D33</f>
        <v>16889.570000000003</v>
      </c>
      <c r="E13" s="9">
        <f>E15+E29+E30+E31+E32+E33</f>
        <v>4005.9240000000004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13413.2</v>
      </c>
      <c r="D15" s="22">
        <f>D17+D20+D23+D26</f>
        <v>13413.2</v>
      </c>
      <c r="E15" s="22">
        <f>E17+E20+E23+E26</f>
        <v>3353.3</v>
      </c>
      <c r="F15" s="70"/>
    </row>
    <row r="16" spans="1:6" x14ac:dyDescent="0.4">
      <c r="A16" s="10" t="s">
        <v>1</v>
      </c>
      <c r="B16" s="11"/>
      <c r="C16" s="22"/>
      <c r="D16" s="22"/>
      <c r="E16" s="9"/>
    </row>
    <row r="17" spans="1:6" ht="26" x14ac:dyDescent="0.4">
      <c r="A17" s="9" t="s">
        <v>13</v>
      </c>
      <c r="B17" s="8" t="s">
        <v>2</v>
      </c>
      <c r="C17" s="22">
        <v>1796</v>
      </c>
      <c r="D17" s="22">
        <v>1796</v>
      </c>
      <c r="E17" s="66">
        <v>449</v>
      </c>
      <c r="F17" s="86"/>
    </row>
    <row r="18" spans="1:6" x14ac:dyDescent="0.4">
      <c r="A18" s="12" t="s">
        <v>4</v>
      </c>
      <c r="B18" s="13" t="s">
        <v>3</v>
      </c>
      <c r="C18" s="22">
        <v>1</v>
      </c>
      <c r="D18" s="22">
        <v>1</v>
      </c>
      <c r="E18" s="69">
        <v>1</v>
      </c>
      <c r="F18" s="86"/>
    </row>
    <row r="19" spans="1:6" x14ac:dyDescent="0.4">
      <c r="A19" s="12" t="s">
        <v>25</v>
      </c>
      <c r="B19" s="8" t="s">
        <v>26</v>
      </c>
      <c r="C19" s="28">
        <v>149.69999999999999</v>
      </c>
      <c r="D19" s="28">
        <v>149.69999999999999</v>
      </c>
      <c r="E19" s="81">
        <v>149.69999999999999</v>
      </c>
      <c r="F19" s="86"/>
    </row>
    <row r="20" spans="1:6" ht="26" x14ac:dyDescent="0.4">
      <c r="A20" s="9" t="s">
        <v>21</v>
      </c>
      <c r="B20" s="8" t="s">
        <v>2</v>
      </c>
      <c r="C20" s="22">
        <v>9057.2000000000007</v>
      </c>
      <c r="D20" s="22">
        <v>9057.2000000000007</v>
      </c>
      <c r="E20" s="66">
        <v>2264.3000000000002</v>
      </c>
      <c r="F20" s="86"/>
    </row>
    <row r="21" spans="1:6" x14ac:dyDescent="0.4">
      <c r="A21" s="12" t="s">
        <v>4</v>
      </c>
      <c r="B21" s="13" t="s">
        <v>3</v>
      </c>
      <c r="C21" s="22">
        <v>7.444</v>
      </c>
      <c r="D21" s="22">
        <v>7.444</v>
      </c>
      <c r="E21" s="69">
        <v>7.444</v>
      </c>
      <c r="F21" s="86"/>
    </row>
    <row r="22" spans="1:6" x14ac:dyDescent="0.4">
      <c r="A22" s="12" t="s">
        <v>25</v>
      </c>
      <c r="B22" s="8" t="s">
        <v>26</v>
      </c>
      <c r="C22" s="22">
        <v>101.4</v>
      </c>
      <c r="D22" s="22">
        <v>101.4</v>
      </c>
      <c r="E22" s="81">
        <v>101.4</v>
      </c>
      <c r="F22" s="86"/>
    </row>
    <row r="23" spans="1:6" ht="55.5" x14ac:dyDescent="0.4">
      <c r="A23" s="16" t="s">
        <v>24</v>
      </c>
      <c r="B23" s="8" t="s">
        <v>2</v>
      </c>
      <c r="C23" s="22"/>
      <c r="D23" s="22"/>
      <c r="E23" s="66"/>
      <c r="F23" s="86"/>
    </row>
    <row r="24" spans="1:6" x14ac:dyDescent="0.4">
      <c r="A24" s="12" t="s">
        <v>4</v>
      </c>
      <c r="B24" s="13" t="s">
        <v>3</v>
      </c>
      <c r="C24" s="22"/>
      <c r="D24" s="22"/>
      <c r="E24" s="66"/>
      <c r="F24" s="86"/>
    </row>
    <row r="25" spans="1:6" x14ac:dyDescent="0.4">
      <c r="A25" s="12" t="s">
        <v>25</v>
      </c>
      <c r="B25" s="8" t="s">
        <v>26</v>
      </c>
      <c r="C25" s="22"/>
      <c r="D25" s="22"/>
      <c r="E25" s="81"/>
      <c r="F25" s="86"/>
    </row>
    <row r="26" spans="1:6" ht="26" x14ac:dyDescent="0.4">
      <c r="A26" s="9" t="s">
        <v>22</v>
      </c>
      <c r="B26" s="8" t="s">
        <v>2</v>
      </c>
      <c r="C26" s="22">
        <v>2560</v>
      </c>
      <c r="D26" s="22">
        <v>2560</v>
      </c>
      <c r="E26" s="66">
        <v>640</v>
      </c>
      <c r="F26" s="86"/>
    </row>
    <row r="27" spans="1:6" x14ac:dyDescent="0.4">
      <c r="A27" s="12" t="s">
        <v>4</v>
      </c>
      <c r="B27" s="13" t="s">
        <v>3</v>
      </c>
      <c r="C27" s="22">
        <v>5.75</v>
      </c>
      <c r="D27" s="22">
        <v>5.75</v>
      </c>
      <c r="E27" s="69">
        <v>5.75</v>
      </c>
      <c r="F27" s="86"/>
    </row>
    <row r="28" spans="1:6" x14ac:dyDescent="0.4">
      <c r="A28" s="12" t="s">
        <v>25</v>
      </c>
      <c r="B28" s="8" t="s">
        <v>26</v>
      </c>
      <c r="C28" s="22">
        <v>37.1</v>
      </c>
      <c r="D28" s="22">
        <v>37.1</v>
      </c>
      <c r="E28" s="17">
        <v>37.1</v>
      </c>
    </row>
    <row r="29" spans="1:6" ht="26" x14ac:dyDescent="0.4">
      <c r="A29" s="7" t="s">
        <v>5</v>
      </c>
      <c r="B29" s="8" t="s">
        <v>2</v>
      </c>
      <c r="C29" s="23">
        <v>1992.28</v>
      </c>
      <c r="D29" s="23">
        <v>1992.28</v>
      </c>
      <c r="E29" s="41">
        <f>(37906+239648+86670)/1000</f>
        <v>364.22399999999999</v>
      </c>
    </row>
    <row r="30" spans="1:6" ht="51.5" x14ac:dyDescent="0.4">
      <c r="A30" s="14" t="s">
        <v>6</v>
      </c>
      <c r="B30" s="8" t="s">
        <v>2</v>
      </c>
      <c r="C30" s="22">
        <v>885.77</v>
      </c>
      <c r="D30" s="22">
        <v>885.77</v>
      </c>
      <c r="E30" s="9">
        <f>12.6+13.7+37.3+3.2</f>
        <v>66.8</v>
      </c>
      <c r="F30" s="2" t="s">
        <v>31</v>
      </c>
    </row>
    <row r="31" spans="1:6" ht="40" x14ac:dyDescent="0.4">
      <c r="A31" s="14" t="s">
        <v>7</v>
      </c>
      <c r="B31" s="8" t="s">
        <v>2</v>
      </c>
      <c r="C31" s="22">
        <v>0</v>
      </c>
      <c r="D31" s="22">
        <v>0</v>
      </c>
      <c r="E31" s="9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36" x14ac:dyDescent="0.4">
      <c r="A33" s="14" t="s">
        <v>9</v>
      </c>
      <c r="B33" s="8" t="s">
        <v>2</v>
      </c>
      <c r="C33" s="9">
        <v>598.32000000000005</v>
      </c>
      <c r="D33" s="9">
        <v>598.32000000000005</v>
      </c>
      <c r="E33" s="9">
        <f>5.8+8.8+190+3+(14000/1000)</f>
        <v>221.6</v>
      </c>
    </row>
    <row r="35" spans="1:5" x14ac:dyDescent="0.4">
      <c r="A35" s="1" t="s">
        <v>53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</sheetPr>
  <dimension ref="A1:F38"/>
  <sheetViews>
    <sheetView topLeftCell="A25" workbookViewId="0">
      <selection activeCell="G31" sqref="G31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13</v>
      </c>
      <c r="D11" s="9">
        <v>13</v>
      </c>
      <c r="E11" s="9">
        <v>13</v>
      </c>
    </row>
    <row r="12" spans="1:6" ht="26" x14ac:dyDescent="0.4">
      <c r="A12" s="12" t="s">
        <v>23</v>
      </c>
      <c r="B12" s="8" t="s">
        <v>2</v>
      </c>
      <c r="C12" s="18">
        <f>C13/C11</f>
        <v>2469.7692307692309</v>
      </c>
      <c r="D12" s="18">
        <f>D13/D11</f>
        <v>2469.7692307692309</v>
      </c>
      <c r="E12" s="18">
        <f>E13/E11</f>
        <v>2469.7692307692309</v>
      </c>
    </row>
    <row r="13" spans="1:6" ht="26" x14ac:dyDescent="0.4">
      <c r="A13" s="7" t="s">
        <v>11</v>
      </c>
      <c r="B13" s="8" t="s">
        <v>2</v>
      </c>
      <c r="C13" s="9">
        <f>C15+C29+C30+C31+C32+C33</f>
        <v>32107</v>
      </c>
      <c r="D13" s="17">
        <f>D15+D29+D30+D31+D32+D33</f>
        <v>32107</v>
      </c>
      <c r="E13" s="9">
        <f>E15+E29+E30+E31+E32+E33</f>
        <v>32107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8349.6</v>
      </c>
      <c r="D15" s="22">
        <f t="shared" ref="D15:E15" si="0">D17+D20+D23+D26</f>
        <v>8349.6</v>
      </c>
      <c r="E15" s="22">
        <f t="shared" si="0"/>
        <v>8349.6</v>
      </c>
      <c r="F15" s="19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22"/>
      <c r="D17" s="22"/>
      <c r="E17" s="22"/>
    </row>
    <row r="18" spans="1:6" x14ac:dyDescent="0.4">
      <c r="A18" s="12" t="s">
        <v>4</v>
      </c>
      <c r="B18" s="13" t="s">
        <v>3</v>
      </c>
      <c r="C18" s="22"/>
      <c r="D18" s="22"/>
      <c r="E18" s="22"/>
    </row>
    <row r="19" spans="1:6" x14ac:dyDescent="0.4">
      <c r="A19" s="12" t="s">
        <v>25</v>
      </c>
      <c r="B19" s="8" t="s">
        <v>26</v>
      </c>
      <c r="C19" s="28"/>
      <c r="D19" s="28"/>
      <c r="E19" s="28"/>
    </row>
    <row r="20" spans="1:6" ht="26" x14ac:dyDescent="0.4">
      <c r="A20" s="9" t="s">
        <v>21</v>
      </c>
      <c r="B20" s="8" t="s">
        <v>2</v>
      </c>
      <c r="C20" s="22">
        <v>6174.8</v>
      </c>
      <c r="D20" s="22">
        <v>6174.8</v>
      </c>
      <c r="E20" s="22">
        <v>6174.8</v>
      </c>
    </row>
    <row r="21" spans="1:6" x14ac:dyDescent="0.4">
      <c r="A21" s="12" t="s">
        <v>4</v>
      </c>
      <c r="B21" s="13" t="s">
        <v>3</v>
      </c>
      <c r="C21" s="22">
        <v>4.8890000000000002</v>
      </c>
      <c r="D21" s="22">
        <v>4.8890000000000002</v>
      </c>
      <c r="E21" s="22">
        <v>4.8890000000000002</v>
      </c>
    </row>
    <row r="22" spans="1:6" x14ac:dyDescent="0.4">
      <c r="A22" s="12" t="s">
        <v>25</v>
      </c>
      <c r="B22" s="8" t="s">
        <v>26</v>
      </c>
      <c r="C22" s="22">
        <v>105.2</v>
      </c>
      <c r="D22" s="22">
        <v>105.2</v>
      </c>
      <c r="E22" s="22">
        <v>105.2</v>
      </c>
    </row>
    <row r="23" spans="1:6" ht="55.5" x14ac:dyDescent="0.4">
      <c r="A23" s="16" t="s">
        <v>24</v>
      </c>
      <c r="B23" s="8" t="s">
        <v>2</v>
      </c>
      <c r="C23" s="22"/>
      <c r="D23" s="22"/>
      <c r="E23" s="22"/>
    </row>
    <row r="24" spans="1:6" x14ac:dyDescent="0.4">
      <c r="A24" s="12" t="s">
        <v>4</v>
      </c>
      <c r="B24" s="13" t="s">
        <v>3</v>
      </c>
      <c r="C24" s="22"/>
      <c r="D24" s="22"/>
      <c r="E24" s="22"/>
    </row>
    <row r="25" spans="1:6" x14ac:dyDescent="0.4">
      <c r="A25" s="12" t="s">
        <v>25</v>
      </c>
      <c r="B25" s="8" t="s">
        <v>26</v>
      </c>
      <c r="C25" s="22"/>
      <c r="D25" s="22"/>
      <c r="E25" s="22"/>
    </row>
    <row r="26" spans="1:6" ht="26" x14ac:dyDescent="0.4">
      <c r="A26" s="9" t="s">
        <v>22</v>
      </c>
      <c r="B26" s="8" t="s">
        <v>2</v>
      </c>
      <c r="C26" s="22">
        <v>2174.8000000000002</v>
      </c>
      <c r="D26" s="22">
        <v>2174.8000000000002</v>
      </c>
      <c r="E26" s="22">
        <v>2174.8000000000002</v>
      </c>
    </row>
    <row r="27" spans="1:6" x14ac:dyDescent="0.4">
      <c r="A27" s="12" t="s">
        <v>4</v>
      </c>
      <c r="B27" s="13" t="s">
        <v>3</v>
      </c>
      <c r="C27" s="22">
        <v>3.5</v>
      </c>
      <c r="D27" s="22">
        <v>3.5</v>
      </c>
      <c r="E27" s="22">
        <v>3.5</v>
      </c>
    </row>
    <row r="28" spans="1:6" x14ac:dyDescent="0.4">
      <c r="A28" s="12" t="s">
        <v>25</v>
      </c>
      <c r="B28" s="8" t="s">
        <v>26</v>
      </c>
      <c r="C28" s="22">
        <v>51.8</v>
      </c>
      <c r="D28" s="22">
        <v>51.8</v>
      </c>
      <c r="E28" s="22">
        <v>51.8</v>
      </c>
    </row>
    <row r="29" spans="1:6" ht="26" x14ac:dyDescent="0.4">
      <c r="A29" s="7" t="s">
        <v>5</v>
      </c>
      <c r="B29" s="8" t="s">
        <v>2</v>
      </c>
      <c r="C29" s="23">
        <v>1090.98</v>
      </c>
      <c r="D29" s="23">
        <v>1090.98</v>
      </c>
      <c r="E29" s="23">
        <v>1090.98</v>
      </c>
    </row>
    <row r="30" spans="1:6" ht="51.5" x14ac:dyDescent="0.4">
      <c r="A30" s="14" t="s">
        <v>6</v>
      </c>
      <c r="B30" s="8" t="s">
        <v>2</v>
      </c>
      <c r="C30" s="22">
        <v>22076.2</v>
      </c>
      <c r="D30" s="22">
        <v>22076.2</v>
      </c>
      <c r="E30" s="22">
        <v>22076.2</v>
      </c>
      <c r="F30" s="2" t="s">
        <v>31</v>
      </c>
    </row>
    <row r="31" spans="1:6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51.5" x14ac:dyDescent="0.4">
      <c r="A33" s="14" t="s">
        <v>9</v>
      </c>
      <c r="B33" s="8" t="s">
        <v>2</v>
      </c>
      <c r="C33" s="9">
        <v>590.22</v>
      </c>
      <c r="D33" s="9">
        <v>590.22</v>
      </c>
      <c r="E33" s="9">
        <v>590.22</v>
      </c>
    </row>
    <row r="35" spans="1:5" x14ac:dyDescent="0.4">
      <c r="A35" s="1" t="s">
        <v>43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</sheetPr>
  <dimension ref="A1:F38"/>
  <sheetViews>
    <sheetView topLeftCell="A19" workbookViewId="0">
      <selection activeCell="A35" sqref="A35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11</v>
      </c>
      <c r="D11" s="9">
        <v>11</v>
      </c>
      <c r="E11" s="9">
        <v>11</v>
      </c>
    </row>
    <row r="12" spans="1:6" ht="26" x14ac:dyDescent="0.4">
      <c r="A12" s="12" t="s">
        <v>23</v>
      </c>
      <c r="B12" s="8" t="s">
        <v>2</v>
      </c>
      <c r="C12" s="18">
        <f>C13/C11</f>
        <v>1325.4236363636364</v>
      </c>
      <c r="D12" s="18">
        <f>D13/D11</f>
        <v>1325.4236363636364</v>
      </c>
      <c r="E12" s="18">
        <f>E13/E11</f>
        <v>1325.4236363636364</v>
      </c>
    </row>
    <row r="13" spans="1:6" ht="26" x14ac:dyDescent="0.4">
      <c r="A13" s="7" t="s">
        <v>11</v>
      </c>
      <c r="B13" s="8" t="s">
        <v>2</v>
      </c>
      <c r="C13" s="9">
        <f>C15+C29+C30+C31+C32+C33</f>
        <v>14579.66</v>
      </c>
      <c r="D13" s="9">
        <f>D15+D29+D30+D31+D32+D33</f>
        <v>14579.66</v>
      </c>
      <c r="E13" s="9">
        <f>E15+E29+E30+E31+E32+E33</f>
        <v>14579.66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7437.5999999999995</v>
      </c>
      <c r="D15" s="22">
        <f>D17+D20+D23+D26</f>
        <v>7437.5999999999995</v>
      </c>
      <c r="E15" s="22">
        <f>E17+E20+E23+E26</f>
        <v>7437.5999999999995</v>
      </c>
      <c r="F15" s="19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22"/>
      <c r="D17" s="22"/>
      <c r="E17" s="22"/>
    </row>
    <row r="18" spans="1:6" x14ac:dyDescent="0.4">
      <c r="A18" s="12" t="s">
        <v>4</v>
      </c>
      <c r="B18" s="13" t="s">
        <v>3</v>
      </c>
      <c r="C18" s="22"/>
      <c r="D18" s="22"/>
      <c r="E18" s="22"/>
    </row>
    <row r="19" spans="1:6" x14ac:dyDescent="0.4">
      <c r="A19" s="12" t="s">
        <v>25</v>
      </c>
      <c r="B19" s="8" t="s">
        <v>26</v>
      </c>
      <c r="C19" s="28"/>
      <c r="D19" s="28"/>
      <c r="E19" s="28"/>
    </row>
    <row r="20" spans="1:6" ht="26" x14ac:dyDescent="0.4">
      <c r="A20" s="9" t="s">
        <v>21</v>
      </c>
      <c r="B20" s="8" t="s">
        <v>2</v>
      </c>
      <c r="C20" s="22">
        <v>5654.4</v>
      </c>
      <c r="D20" s="22">
        <v>5654.4</v>
      </c>
      <c r="E20" s="22">
        <v>5654.4</v>
      </c>
    </row>
    <row r="21" spans="1:6" x14ac:dyDescent="0.4">
      <c r="A21" s="12" t="s">
        <v>4</v>
      </c>
      <c r="B21" s="13" t="s">
        <v>3</v>
      </c>
      <c r="C21" s="22">
        <v>4</v>
      </c>
      <c r="D21" s="22">
        <v>4</v>
      </c>
      <c r="E21" s="22">
        <v>4</v>
      </c>
    </row>
    <row r="22" spans="1:6" x14ac:dyDescent="0.4">
      <c r="A22" s="12" t="s">
        <v>25</v>
      </c>
      <c r="B22" s="8" t="s">
        <v>26</v>
      </c>
      <c r="C22" s="22">
        <v>117.8</v>
      </c>
      <c r="D22" s="22">
        <v>117.8</v>
      </c>
      <c r="E22" s="22">
        <v>117.8</v>
      </c>
    </row>
    <row r="23" spans="1:6" ht="55.5" x14ac:dyDescent="0.4">
      <c r="A23" s="16" t="s">
        <v>24</v>
      </c>
      <c r="B23" s="8" t="s">
        <v>2</v>
      </c>
      <c r="C23" s="22"/>
      <c r="D23" s="22"/>
      <c r="E23" s="22"/>
    </row>
    <row r="24" spans="1:6" x14ac:dyDescent="0.4">
      <c r="A24" s="12" t="s">
        <v>4</v>
      </c>
      <c r="B24" s="13" t="s">
        <v>3</v>
      </c>
      <c r="C24" s="22"/>
      <c r="D24" s="22"/>
      <c r="E24" s="22"/>
    </row>
    <row r="25" spans="1:6" x14ac:dyDescent="0.4">
      <c r="A25" s="12" t="s">
        <v>25</v>
      </c>
      <c r="B25" s="8" t="s">
        <v>26</v>
      </c>
      <c r="C25" s="22"/>
      <c r="D25" s="22"/>
      <c r="E25" s="22"/>
    </row>
    <row r="26" spans="1:6" ht="26" x14ac:dyDescent="0.4">
      <c r="A26" s="9" t="s">
        <v>22</v>
      </c>
      <c r="B26" s="8" t="s">
        <v>2</v>
      </c>
      <c r="C26" s="22">
        <v>1783.2</v>
      </c>
      <c r="D26" s="22">
        <v>1783.2</v>
      </c>
      <c r="E26" s="22">
        <v>1783.2</v>
      </c>
    </row>
    <row r="27" spans="1:6" x14ac:dyDescent="0.4">
      <c r="A27" s="12" t="s">
        <v>4</v>
      </c>
      <c r="B27" s="13" t="s">
        <v>3</v>
      </c>
      <c r="C27" s="22">
        <v>2.5</v>
      </c>
      <c r="D27" s="22">
        <v>2.5</v>
      </c>
      <c r="E27" s="22">
        <v>2.5</v>
      </c>
    </row>
    <row r="28" spans="1:6" x14ac:dyDescent="0.4">
      <c r="A28" s="12" t="s">
        <v>25</v>
      </c>
      <c r="B28" s="8" t="s">
        <v>26</v>
      </c>
      <c r="C28" s="22">
        <v>59.4</v>
      </c>
      <c r="D28" s="22">
        <v>59.4</v>
      </c>
      <c r="E28" s="22">
        <v>59.4</v>
      </c>
    </row>
    <row r="29" spans="1:6" ht="26" x14ac:dyDescent="0.4">
      <c r="A29" s="7" t="s">
        <v>5</v>
      </c>
      <c r="B29" s="8" t="s">
        <v>2</v>
      </c>
      <c r="C29" s="23">
        <v>1015.78</v>
      </c>
      <c r="D29" s="23">
        <v>1015.78</v>
      </c>
      <c r="E29" s="23">
        <v>1015.78</v>
      </c>
    </row>
    <row r="30" spans="1:6" ht="51.5" x14ac:dyDescent="0.4">
      <c r="A30" s="14" t="s">
        <v>6</v>
      </c>
      <c r="B30" s="8" t="s">
        <v>2</v>
      </c>
      <c r="C30" s="22">
        <v>5557.66</v>
      </c>
      <c r="D30" s="22">
        <v>5557.66</v>
      </c>
      <c r="E30" s="22">
        <v>5557.66</v>
      </c>
      <c r="F30" s="2" t="s">
        <v>31</v>
      </c>
    </row>
    <row r="31" spans="1:6" ht="26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36" x14ac:dyDescent="0.4">
      <c r="A33" s="14" t="s">
        <v>9</v>
      </c>
      <c r="B33" s="8" t="s">
        <v>2</v>
      </c>
      <c r="C33" s="9">
        <v>568.62</v>
      </c>
      <c r="D33" s="9">
        <v>568.62</v>
      </c>
      <c r="E33" s="9">
        <v>568.62</v>
      </c>
    </row>
    <row r="35" spans="1:5" x14ac:dyDescent="0.4">
      <c r="A35" s="1" t="s">
        <v>43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C00000"/>
  </sheetPr>
  <dimension ref="A1:F38"/>
  <sheetViews>
    <sheetView topLeftCell="A28" workbookViewId="0">
      <selection activeCell="D36" sqref="D36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8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7</v>
      </c>
      <c r="D11" s="9">
        <v>7</v>
      </c>
      <c r="E11" s="9">
        <v>7</v>
      </c>
    </row>
    <row r="12" spans="1:6" ht="26" x14ac:dyDescent="0.4">
      <c r="A12" s="12" t="s">
        <v>23</v>
      </c>
      <c r="B12" s="8" t="s">
        <v>2</v>
      </c>
      <c r="C12" s="18">
        <f>C13/C11</f>
        <v>2982.2442857142855</v>
      </c>
      <c r="D12" s="18">
        <f>D13/D11</f>
        <v>2982.2442857142855</v>
      </c>
      <c r="E12" s="18">
        <f>E13/E11</f>
        <v>2982.2442857142855</v>
      </c>
    </row>
    <row r="13" spans="1:6" ht="26" x14ac:dyDescent="0.4">
      <c r="A13" s="7" t="s">
        <v>11</v>
      </c>
      <c r="B13" s="8" t="s">
        <v>2</v>
      </c>
      <c r="C13" s="9">
        <f>C15+C29+C30+C31+C32+C33</f>
        <v>20875.71</v>
      </c>
      <c r="D13" s="9">
        <f t="shared" ref="D13:E13" si="0">D15+D29+D30+D31+D32+D33</f>
        <v>20875.71</v>
      </c>
      <c r="E13" s="9">
        <f t="shared" si="0"/>
        <v>20875.71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5512.4</v>
      </c>
      <c r="D15" s="22">
        <f t="shared" ref="D15:E15" si="1">D17+D20+D23+D26</f>
        <v>5512.4</v>
      </c>
      <c r="E15" s="22">
        <f t="shared" si="1"/>
        <v>5512.4</v>
      </c>
      <c r="F15" s="19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22"/>
      <c r="D17" s="22"/>
      <c r="E17" s="22"/>
    </row>
    <row r="18" spans="1:6" x14ac:dyDescent="0.4">
      <c r="A18" s="12" t="s">
        <v>4</v>
      </c>
      <c r="B18" s="13" t="s">
        <v>3</v>
      </c>
      <c r="C18" s="22"/>
      <c r="D18" s="22"/>
      <c r="E18" s="22"/>
    </row>
    <row r="19" spans="1:6" x14ac:dyDescent="0.4">
      <c r="A19" s="12" t="s">
        <v>25</v>
      </c>
      <c r="B19" s="8" t="s">
        <v>26</v>
      </c>
      <c r="C19" s="28"/>
      <c r="D19" s="28"/>
      <c r="E19" s="28"/>
    </row>
    <row r="20" spans="1:6" ht="26" x14ac:dyDescent="0.4">
      <c r="A20" s="9" t="s">
        <v>21</v>
      </c>
      <c r="B20" s="8" t="s">
        <v>2</v>
      </c>
      <c r="C20" s="22">
        <v>4080.4</v>
      </c>
      <c r="D20" s="22">
        <v>4080.4</v>
      </c>
      <c r="E20" s="22">
        <v>4080.4</v>
      </c>
    </row>
    <row r="21" spans="1:6" x14ac:dyDescent="0.4">
      <c r="A21" s="12" t="s">
        <v>4</v>
      </c>
      <c r="B21" s="13" t="s">
        <v>3</v>
      </c>
      <c r="C21" s="22">
        <v>2.944</v>
      </c>
      <c r="D21" s="22">
        <v>2.944</v>
      </c>
      <c r="E21" s="22">
        <v>2.944</v>
      </c>
    </row>
    <row r="22" spans="1:6" x14ac:dyDescent="0.4">
      <c r="A22" s="12" t="s">
        <v>25</v>
      </c>
      <c r="B22" s="8" t="s">
        <v>26</v>
      </c>
      <c r="C22" s="22">
        <v>115.5</v>
      </c>
      <c r="D22" s="22">
        <v>115.5</v>
      </c>
      <c r="E22" s="22">
        <v>115.5</v>
      </c>
    </row>
    <row r="23" spans="1:6" ht="55.5" x14ac:dyDescent="0.4">
      <c r="A23" s="16" t="s">
        <v>24</v>
      </c>
      <c r="B23" s="8" t="s">
        <v>2</v>
      </c>
      <c r="C23" s="22"/>
      <c r="D23" s="22"/>
      <c r="E23" s="22"/>
    </row>
    <row r="24" spans="1:6" x14ac:dyDescent="0.4">
      <c r="A24" s="12" t="s">
        <v>4</v>
      </c>
      <c r="B24" s="13" t="s">
        <v>3</v>
      </c>
      <c r="C24" s="22"/>
      <c r="D24" s="22"/>
      <c r="E24" s="22"/>
    </row>
    <row r="25" spans="1:6" x14ac:dyDescent="0.4">
      <c r="A25" s="12" t="s">
        <v>25</v>
      </c>
      <c r="B25" s="8" t="s">
        <v>26</v>
      </c>
      <c r="C25" s="22"/>
      <c r="D25" s="22"/>
      <c r="E25" s="22"/>
    </row>
    <row r="26" spans="1:6" ht="26" x14ac:dyDescent="0.4">
      <c r="A26" s="9" t="s">
        <v>22</v>
      </c>
      <c r="B26" s="8" t="s">
        <v>2</v>
      </c>
      <c r="C26" s="22">
        <v>1432</v>
      </c>
      <c r="D26" s="22">
        <v>1432</v>
      </c>
      <c r="E26" s="22">
        <v>1432</v>
      </c>
    </row>
    <row r="27" spans="1:6" x14ac:dyDescent="0.4">
      <c r="A27" s="12" t="s">
        <v>4</v>
      </c>
      <c r="B27" s="13" t="s">
        <v>3</v>
      </c>
      <c r="C27" s="22">
        <v>2.5</v>
      </c>
      <c r="D27" s="22">
        <v>2.5</v>
      </c>
      <c r="E27" s="22">
        <v>2.5</v>
      </c>
    </row>
    <row r="28" spans="1:6" x14ac:dyDescent="0.4">
      <c r="A28" s="12" t="s">
        <v>25</v>
      </c>
      <c r="B28" s="8" t="s">
        <v>26</v>
      </c>
      <c r="C28" s="22">
        <v>47.73</v>
      </c>
      <c r="D28" s="22">
        <v>47.73</v>
      </c>
      <c r="E28" s="22">
        <v>47.73</v>
      </c>
    </row>
    <row r="29" spans="1:6" ht="26" x14ac:dyDescent="0.4">
      <c r="A29" s="7" t="s">
        <v>5</v>
      </c>
      <c r="B29" s="8" t="s">
        <v>2</v>
      </c>
      <c r="C29" s="41">
        <v>822.69</v>
      </c>
      <c r="D29" s="41">
        <v>822.69</v>
      </c>
      <c r="E29" s="41">
        <v>822.69</v>
      </c>
    </row>
    <row r="30" spans="1:6" ht="51.5" x14ac:dyDescent="0.4">
      <c r="A30" s="14" t="s">
        <v>6</v>
      </c>
      <c r="B30" s="8" t="s">
        <v>2</v>
      </c>
      <c r="C30" s="22">
        <v>13950.4</v>
      </c>
      <c r="D30" s="22">
        <v>13950.4</v>
      </c>
      <c r="E30" s="22">
        <v>13950.4</v>
      </c>
      <c r="F30" s="2" t="s">
        <v>31</v>
      </c>
    </row>
    <row r="31" spans="1:6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51.5" x14ac:dyDescent="0.4">
      <c r="A33" s="14" t="s">
        <v>9</v>
      </c>
      <c r="B33" s="8" t="s">
        <v>2</v>
      </c>
      <c r="C33" s="9">
        <v>590.22</v>
      </c>
      <c r="D33" s="9">
        <v>590.22</v>
      </c>
      <c r="E33" s="9">
        <v>590.22</v>
      </c>
    </row>
    <row r="35" spans="1:5" x14ac:dyDescent="0.4">
      <c r="A35" s="1" t="s">
        <v>53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E38"/>
  <sheetViews>
    <sheetView topLeftCell="A28" workbookViewId="0">
      <selection activeCell="D32" sqref="D32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5" x14ac:dyDescent="0.4">
      <c r="A1" s="89" t="s">
        <v>15</v>
      </c>
      <c r="B1" s="89"/>
      <c r="C1" s="89"/>
      <c r="D1" s="89"/>
      <c r="E1" s="89"/>
    </row>
    <row r="2" spans="1:5" x14ac:dyDescent="0.4">
      <c r="A2" s="89" t="s">
        <v>42</v>
      </c>
      <c r="B2" s="89"/>
      <c r="C2" s="89"/>
      <c r="D2" s="89"/>
      <c r="E2" s="89"/>
    </row>
    <row r="3" spans="1:5" x14ac:dyDescent="0.4">
      <c r="A3" s="90" t="s">
        <v>28</v>
      </c>
      <c r="B3" s="90"/>
      <c r="C3" s="90"/>
      <c r="D3" s="90"/>
      <c r="E3" s="90"/>
    </row>
    <row r="4" spans="1:5" x14ac:dyDescent="0.4">
      <c r="A4" s="90"/>
      <c r="B4" s="90"/>
      <c r="C4" s="90"/>
      <c r="D4" s="90"/>
      <c r="E4" s="90"/>
    </row>
    <row r="5" spans="1:5" x14ac:dyDescent="0.4">
      <c r="A5" s="91" t="s">
        <v>16</v>
      </c>
      <c r="B5" s="91"/>
      <c r="C5" s="91"/>
      <c r="D5" s="91"/>
      <c r="E5" s="91"/>
    </row>
    <row r="6" spans="1:5" x14ac:dyDescent="0.4">
      <c r="A6" s="4"/>
    </row>
    <row r="7" spans="1:5" x14ac:dyDescent="0.4">
      <c r="A7" s="15" t="s">
        <v>17</v>
      </c>
    </row>
    <row r="8" spans="1:5" x14ac:dyDescent="0.4">
      <c r="A8" s="1"/>
    </row>
    <row r="9" spans="1:5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5" ht="60" x14ac:dyDescent="0.4">
      <c r="A10" s="92"/>
      <c r="B10" s="93"/>
      <c r="C10" s="37" t="s">
        <v>19</v>
      </c>
      <c r="D10" s="88" t="s">
        <v>40</v>
      </c>
      <c r="E10" s="36" t="s">
        <v>14</v>
      </c>
    </row>
    <row r="11" spans="1:5" x14ac:dyDescent="0.4">
      <c r="A11" s="7" t="s">
        <v>20</v>
      </c>
      <c r="B11" s="8" t="s">
        <v>10</v>
      </c>
      <c r="C11" s="9">
        <v>4733</v>
      </c>
      <c r="D11" s="9">
        <v>4733</v>
      </c>
      <c r="E11" s="9">
        <v>4733</v>
      </c>
    </row>
    <row r="12" spans="1:5" ht="26" x14ac:dyDescent="0.4">
      <c r="A12" s="12" t="s">
        <v>23</v>
      </c>
      <c r="B12" s="8" t="s">
        <v>2</v>
      </c>
      <c r="C12" s="18">
        <f>C13/C11</f>
        <v>7.8267061060638081</v>
      </c>
      <c r="D12" s="18">
        <f>D13/D11</f>
        <v>7.8267061060638081</v>
      </c>
      <c r="E12" s="18">
        <f>E13/E11</f>
        <v>7.8267061060638081</v>
      </c>
    </row>
    <row r="13" spans="1:5" ht="26" x14ac:dyDescent="0.4">
      <c r="A13" s="7" t="s">
        <v>11</v>
      </c>
      <c r="B13" s="8" t="s">
        <v>2</v>
      </c>
      <c r="C13" s="9">
        <f>C15+C29+C30+C31+C32+C33</f>
        <v>37043.800000000003</v>
      </c>
      <c r="D13" s="9">
        <f t="shared" ref="D13:E13" si="0">D15+D29+D30+D31+D32+D33</f>
        <v>37043.800000000003</v>
      </c>
      <c r="E13" s="9">
        <f t="shared" si="0"/>
        <v>37043.800000000003</v>
      </c>
    </row>
    <row r="14" spans="1:5" x14ac:dyDescent="0.4">
      <c r="A14" s="10" t="s">
        <v>0</v>
      </c>
      <c r="B14" s="11"/>
      <c r="C14" s="9"/>
      <c r="D14" s="9"/>
      <c r="E14" s="9"/>
    </row>
    <row r="15" spans="1:5" ht="26" x14ac:dyDescent="0.4">
      <c r="A15" s="7" t="s">
        <v>12</v>
      </c>
      <c r="B15" s="8" t="s">
        <v>2</v>
      </c>
      <c r="C15" s="22">
        <f>C17+C20+C23+C26</f>
        <v>0</v>
      </c>
      <c r="D15" s="22">
        <f t="shared" ref="D15:E15" si="1">D17+D20+D23+D26</f>
        <v>0</v>
      </c>
      <c r="E15" s="22">
        <f t="shared" si="1"/>
        <v>0</v>
      </c>
    </row>
    <row r="16" spans="1:5" x14ac:dyDescent="0.4">
      <c r="A16" s="10" t="s">
        <v>1</v>
      </c>
      <c r="B16" s="11"/>
      <c r="C16" s="22"/>
      <c r="D16" s="22"/>
      <c r="E16" s="22"/>
    </row>
    <row r="17" spans="1:5" ht="26" x14ac:dyDescent="0.4">
      <c r="A17" s="9" t="s">
        <v>13</v>
      </c>
      <c r="B17" s="8" t="s">
        <v>2</v>
      </c>
      <c r="C17" s="22"/>
      <c r="D17" s="22"/>
      <c r="E17" s="22"/>
    </row>
    <row r="18" spans="1:5" x14ac:dyDescent="0.4">
      <c r="A18" s="12" t="s">
        <v>4</v>
      </c>
      <c r="B18" s="13" t="s">
        <v>3</v>
      </c>
      <c r="C18" s="22"/>
      <c r="D18" s="22"/>
      <c r="E18" s="22"/>
    </row>
    <row r="19" spans="1:5" x14ac:dyDescent="0.4">
      <c r="A19" s="12" t="s">
        <v>25</v>
      </c>
      <c r="B19" s="8" t="s">
        <v>26</v>
      </c>
      <c r="C19" s="28"/>
      <c r="D19" s="28"/>
      <c r="E19" s="28"/>
    </row>
    <row r="20" spans="1:5" ht="26" x14ac:dyDescent="0.4">
      <c r="A20" s="9" t="s">
        <v>21</v>
      </c>
      <c r="B20" s="8" t="s">
        <v>2</v>
      </c>
      <c r="C20" s="22"/>
      <c r="D20" s="22"/>
      <c r="E20" s="22"/>
    </row>
    <row r="21" spans="1:5" x14ac:dyDescent="0.4">
      <c r="A21" s="12" t="s">
        <v>4</v>
      </c>
      <c r="B21" s="13" t="s">
        <v>3</v>
      </c>
      <c r="C21" s="22"/>
      <c r="D21" s="22"/>
      <c r="E21" s="22"/>
    </row>
    <row r="22" spans="1:5" x14ac:dyDescent="0.4">
      <c r="A22" s="12" t="s">
        <v>25</v>
      </c>
      <c r="B22" s="8" t="s">
        <v>26</v>
      </c>
      <c r="C22" s="22"/>
      <c r="D22" s="22"/>
      <c r="E22" s="22"/>
    </row>
    <row r="23" spans="1:5" ht="55.5" x14ac:dyDescent="0.4">
      <c r="A23" s="16" t="s">
        <v>24</v>
      </c>
      <c r="B23" s="8" t="s">
        <v>2</v>
      </c>
      <c r="C23" s="22"/>
      <c r="D23" s="22"/>
      <c r="E23" s="22"/>
    </row>
    <row r="24" spans="1:5" x14ac:dyDescent="0.4">
      <c r="A24" s="12" t="s">
        <v>4</v>
      </c>
      <c r="B24" s="13" t="s">
        <v>3</v>
      </c>
      <c r="C24" s="22"/>
      <c r="D24" s="22"/>
      <c r="E24" s="22"/>
    </row>
    <row r="25" spans="1:5" x14ac:dyDescent="0.4">
      <c r="A25" s="12" t="s">
        <v>25</v>
      </c>
      <c r="B25" s="8" t="s">
        <v>26</v>
      </c>
      <c r="C25" s="22"/>
      <c r="D25" s="22"/>
      <c r="E25" s="22"/>
    </row>
    <row r="26" spans="1:5" ht="26" x14ac:dyDescent="0.4">
      <c r="A26" s="9" t="s">
        <v>22</v>
      </c>
      <c r="B26" s="8" t="s">
        <v>2</v>
      </c>
      <c r="C26" s="22"/>
      <c r="D26" s="22"/>
      <c r="E26" s="22"/>
    </row>
    <row r="27" spans="1:5" x14ac:dyDescent="0.4">
      <c r="A27" s="12" t="s">
        <v>4</v>
      </c>
      <c r="B27" s="13" t="s">
        <v>3</v>
      </c>
      <c r="C27" s="22"/>
      <c r="D27" s="22"/>
      <c r="E27" s="22"/>
    </row>
    <row r="28" spans="1:5" x14ac:dyDescent="0.4">
      <c r="A28" s="12" t="s">
        <v>25</v>
      </c>
      <c r="B28" s="8" t="s">
        <v>26</v>
      </c>
      <c r="C28" s="22"/>
      <c r="D28" s="22"/>
      <c r="E28" s="22"/>
    </row>
    <row r="29" spans="1:5" ht="26" x14ac:dyDescent="0.4">
      <c r="A29" s="7" t="s">
        <v>5</v>
      </c>
      <c r="B29" s="8" t="s">
        <v>2</v>
      </c>
      <c r="C29" s="23">
        <v>6317.03</v>
      </c>
      <c r="D29" s="23">
        <v>6317.03</v>
      </c>
      <c r="E29" s="23">
        <v>6317.03</v>
      </c>
    </row>
    <row r="30" spans="1:5" ht="51.5" x14ac:dyDescent="0.4">
      <c r="A30" s="14" t="s">
        <v>6</v>
      </c>
      <c r="B30" s="8" t="s">
        <v>2</v>
      </c>
      <c r="C30" s="22">
        <v>8612.3700000000008</v>
      </c>
      <c r="D30" s="22">
        <v>8612.3700000000008</v>
      </c>
      <c r="E30" s="22">
        <v>8612.3700000000008</v>
      </c>
    </row>
    <row r="31" spans="1:5" ht="40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5" ht="36" x14ac:dyDescent="0.4">
      <c r="A32" s="14" t="s">
        <v>8</v>
      </c>
      <c r="B32" s="8" t="s">
        <v>2</v>
      </c>
      <c r="C32" s="22">
        <v>2790</v>
      </c>
      <c r="D32" s="22">
        <v>2790</v>
      </c>
      <c r="E32" s="22">
        <v>2790</v>
      </c>
    </row>
    <row r="33" spans="1:5" ht="51.5" x14ac:dyDescent="0.4">
      <c r="A33" s="14" t="s">
        <v>9</v>
      </c>
      <c r="B33" s="8" t="s">
        <v>2</v>
      </c>
      <c r="C33" s="9">
        <v>19324.400000000001</v>
      </c>
      <c r="D33" s="9">
        <v>19324.400000000001</v>
      </c>
      <c r="E33" s="9">
        <v>19324.400000000001</v>
      </c>
    </row>
    <row r="35" spans="1:5" x14ac:dyDescent="0.4">
      <c r="A35" s="1" t="s">
        <v>43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F38"/>
  <sheetViews>
    <sheetView workbookViewId="0">
      <selection activeCell="D33" sqref="D33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48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40" t="s">
        <v>19</v>
      </c>
      <c r="D10" s="88" t="s">
        <v>40</v>
      </c>
      <c r="E10" s="39" t="s">
        <v>14</v>
      </c>
    </row>
    <row r="11" spans="1:6" x14ac:dyDescent="0.4">
      <c r="A11" s="7" t="s">
        <v>20</v>
      </c>
      <c r="B11" s="8" t="s">
        <v>10</v>
      </c>
      <c r="C11" s="9"/>
      <c r="D11" s="9"/>
      <c r="E11" s="9"/>
    </row>
    <row r="12" spans="1:6" ht="26" x14ac:dyDescent="0.4">
      <c r="A12" s="12" t="s">
        <v>23</v>
      </c>
      <c r="B12" s="8" t="s">
        <v>2</v>
      </c>
      <c r="C12" s="18"/>
      <c r="D12" s="18"/>
      <c r="E12" s="18"/>
    </row>
    <row r="13" spans="1:6" ht="26" x14ac:dyDescent="0.4">
      <c r="A13" s="7" t="s">
        <v>11</v>
      </c>
      <c r="B13" s="8" t="s">
        <v>2</v>
      </c>
      <c r="C13" s="9">
        <f t="shared" ref="C13:D13" si="0">C15+C29+C30+C31+C32+C33</f>
        <v>9719.34</v>
      </c>
      <c r="D13" s="9">
        <f t="shared" si="0"/>
        <v>9719.34</v>
      </c>
      <c r="E13" s="9">
        <f>E15+E29+E30+E31+E32+E33</f>
        <v>9719.34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v>8576.7999999999993</v>
      </c>
      <c r="D15" s="22">
        <v>8576.7999999999993</v>
      </c>
      <c r="E15" s="22">
        <v>8576.7999999999993</v>
      </c>
      <c r="F15" s="19"/>
    </row>
    <row r="16" spans="1:6" x14ac:dyDescent="0.4">
      <c r="A16" s="10" t="s">
        <v>1</v>
      </c>
      <c r="B16" s="11"/>
      <c r="C16" s="22"/>
      <c r="D16" s="22"/>
      <c r="E16" s="22"/>
    </row>
    <row r="17" spans="1:5" ht="26" x14ac:dyDescent="0.4">
      <c r="A17" s="9" t="s">
        <v>13</v>
      </c>
      <c r="B17" s="8" t="s">
        <v>2</v>
      </c>
      <c r="C17" s="22">
        <v>1848</v>
      </c>
      <c r="D17" s="22">
        <v>1848</v>
      </c>
      <c r="E17" s="22">
        <v>1848</v>
      </c>
    </row>
    <row r="18" spans="1:5" x14ac:dyDescent="0.4">
      <c r="A18" s="12" t="s">
        <v>4</v>
      </c>
      <c r="B18" s="13" t="s">
        <v>3</v>
      </c>
      <c r="C18" s="22">
        <v>1</v>
      </c>
      <c r="D18" s="22">
        <v>1</v>
      </c>
      <c r="E18" s="22">
        <v>1</v>
      </c>
    </row>
    <row r="19" spans="1:5" x14ac:dyDescent="0.4">
      <c r="A19" s="12" t="s">
        <v>25</v>
      </c>
      <c r="B19" s="8" t="s">
        <v>26</v>
      </c>
      <c r="C19" s="28">
        <v>154</v>
      </c>
      <c r="D19" s="28">
        <v>154</v>
      </c>
      <c r="E19" s="28">
        <v>154</v>
      </c>
    </row>
    <row r="20" spans="1:5" ht="26" x14ac:dyDescent="0.4">
      <c r="A20" s="9" t="s">
        <v>21</v>
      </c>
      <c r="B20" s="8" t="s">
        <v>2</v>
      </c>
      <c r="C20" s="22">
        <v>6404.8</v>
      </c>
      <c r="D20" s="22">
        <v>6404.8</v>
      </c>
      <c r="E20" s="22">
        <v>6404.8</v>
      </c>
    </row>
    <row r="21" spans="1:5" x14ac:dyDescent="0.4">
      <c r="A21" s="12" t="s">
        <v>4</v>
      </c>
      <c r="B21" s="13" t="s">
        <v>3</v>
      </c>
      <c r="C21" s="22">
        <v>5.4779999999999998</v>
      </c>
      <c r="D21" s="22">
        <v>5.4779999999999998</v>
      </c>
      <c r="E21" s="22">
        <v>5.4779999999999998</v>
      </c>
    </row>
    <row r="22" spans="1:5" x14ac:dyDescent="0.4">
      <c r="A22" s="12" t="s">
        <v>25</v>
      </c>
      <c r="B22" s="8" t="s">
        <v>26</v>
      </c>
      <c r="C22" s="22">
        <v>97.4</v>
      </c>
      <c r="D22" s="22">
        <v>97.4</v>
      </c>
      <c r="E22" s="22">
        <v>97.4</v>
      </c>
    </row>
    <row r="23" spans="1:5" ht="38" x14ac:dyDescent="0.4">
      <c r="A23" s="16" t="s">
        <v>24</v>
      </c>
      <c r="B23" s="8" t="s">
        <v>2</v>
      </c>
      <c r="C23" s="22"/>
      <c r="D23" s="22"/>
      <c r="E23" s="22"/>
    </row>
    <row r="24" spans="1:5" x14ac:dyDescent="0.4">
      <c r="A24" s="12" t="s">
        <v>4</v>
      </c>
      <c r="B24" s="13" t="s">
        <v>3</v>
      </c>
      <c r="C24" s="22"/>
      <c r="D24" s="22"/>
      <c r="E24" s="22"/>
    </row>
    <row r="25" spans="1:5" x14ac:dyDescent="0.4">
      <c r="A25" s="12" t="s">
        <v>25</v>
      </c>
      <c r="B25" s="8" t="s">
        <v>26</v>
      </c>
      <c r="C25" s="22"/>
      <c r="D25" s="22"/>
      <c r="E25" s="22"/>
    </row>
    <row r="26" spans="1:5" ht="26" x14ac:dyDescent="0.4">
      <c r="A26" s="9" t="s">
        <v>22</v>
      </c>
      <c r="B26" s="8" t="s">
        <v>2</v>
      </c>
      <c r="C26" s="22">
        <v>324</v>
      </c>
      <c r="D26" s="22">
        <v>324</v>
      </c>
      <c r="E26" s="22">
        <v>324</v>
      </c>
    </row>
    <row r="27" spans="1:5" x14ac:dyDescent="0.4">
      <c r="A27" s="12" t="s">
        <v>4</v>
      </c>
      <c r="B27" s="13" t="s">
        <v>3</v>
      </c>
      <c r="C27" s="22">
        <v>1.1000000000000001</v>
      </c>
      <c r="D27" s="22">
        <v>1.1000000000000001</v>
      </c>
      <c r="E27" s="22">
        <v>1.1000000000000001</v>
      </c>
    </row>
    <row r="28" spans="1:5" x14ac:dyDescent="0.4">
      <c r="A28" s="12" t="s">
        <v>25</v>
      </c>
      <c r="B28" s="8" t="s">
        <v>26</v>
      </c>
      <c r="C28" s="22">
        <v>24.5</v>
      </c>
      <c r="D28" s="22">
        <v>24.5</v>
      </c>
      <c r="E28" s="22">
        <v>24.5</v>
      </c>
    </row>
    <row r="29" spans="1:5" ht="26" x14ac:dyDescent="0.4">
      <c r="A29" s="7" t="s">
        <v>5</v>
      </c>
      <c r="B29" s="8" t="s">
        <v>2</v>
      </c>
      <c r="C29" s="23">
        <v>1142.54</v>
      </c>
      <c r="D29" s="23">
        <v>1142.54</v>
      </c>
      <c r="E29" s="23">
        <v>1142.54</v>
      </c>
    </row>
    <row r="30" spans="1:5" ht="36" x14ac:dyDescent="0.4">
      <c r="A30" s="14" t="s">
        <v>6</v>
      </c>
      <c r="B30" s="8" t="s">
        <v>2</v>
      </c>
      <c r="C30" s="22"/>
      <c r="D30" s="22"/>
      <c r="E30" s="22"/>
    </row>
    <row r="31" spans="1:5" ht="26" x14ac:dyDescent="0.4">
      <c r="A31" s="14" t="s">
        <v>7</v>
      </c>
      <c r="B31" s="8" t="s">
        <v>2</v>
      </c>
      <c r="C31" s="22"/>
      <c r="D31" s="22"/>
      <c r="E31" s="22"/>
    </row>
    <row r="32" spans="1:5" ht="36" x14ac:dyDescent="0.4">
      <c r="A32" s="14" t="s">
        <v>8</v>
      </c>
      <c r="B32" s="8" t="s">
        <v>2</v>
      </c>
      <c r="C32" s="22"/>
      <c r="D32" s="22"/>
      <c r="E32" s="22"/>
    </row>
    <row r="33" spans="1:5" ht="36" x14ac:dyDescent="0.4">
      <c r="A33" s="14" t="s">
        <v>9</v>
      </c>
      <c r="B33" s="8" t="s">
        <v>2</v>
      </c>
      <c r="C33" s="9"/>
      <c r="D33" s="9"/>
      <c r="E33" s="9"/>
    </row>
    <row r="35" spans="1:5" x14ac:dyDescent="0.4">
      <c r="A35" s="1" t="s">
        <v>43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F38"/>
  <sheetViews>
    <sheetView workbookViewId="0">
      <selection activeCell="A35" sqref="A35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5" width="12" style="2" customWidth="1"/>
    <col min="6" max="6" width="14" style="2" customWidth="1"/>
    <col min="7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ht="20.25" customHeight="1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7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43">
        <v>568</v>
      </c>
      <c r="D11" s="43">
        <v>568</v>
      </c>
      <c r="E11" s="43">
        <v>568</v>
      </c>
    </row>
    <row r="12" spans="1:6" ht="26" x14ac:dyDescent="0.4">
      <c r="A12" s="12" t="s">
        <v>23</v>
      </c>
      <c r="B12" s="8" t="s">
        <v>2</v>
      </c>
      <c r="C12" s="18">
        <f>C13/C11</f>
        <v>435.45315140845071</v>
      </c>
      <c r="D12" s="18">
        <f>D13/D11</f>
        <v>435.45315140845071</v>
      </c>
      <c r="E12" s="18">
        <f>E13/E11</f>
        <v>435.45315140845071</v>
      </c>
    </row>
    <row r="13" spans="1:6" ht="26" x14ac:dyDescent="0.4">
      <c r="A13" s="7" t="s">
        <v>11</v>
      </c>
      <c r="B13" s="8" t="s">
        <v>2</v>
      </c>
      <c r="C13" s="9">
        <f>C15+C29+C30+C31+C32+C33</f>
        <v>247337.39</v>
      </c>
      <c r="D13" s="17">
        <f>D15+D29+D30+D31+D32+D33</f>
        <v>247337.39</v>
      </c>
      <c r="E13" s="9">
        <f>E15+E29+E30+E31+E32+E33</f>
        <v>247337.39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116853.20000000001</v>
      </c>
      <c r="D15" s="22">
        <f t="shared" ref="D15:E15" si="0">D17+D20+D23+D26</f>
        <v>116853.20000000001</v>
      </c>
      <c r="E15" s="22">
        <f t="shared" si="0"/>
        <v>116853.20000000001</v>
      </c>
      <c r="F15" s="19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66">
        <v>5855.6</v>
      </c>
      <c r="D17" s="66">
        <v>5855.6</v>
      </c>
      <c r="E17" s="66">
        <v>5855.6</v>
      </c>
    </row>
    <row r="18" spans="1:6" x14ac:dyDescent="0.4">
      <c r="A18" s="12" t="s">
        <v>4</v>
      </c>
      <c r="B18" s="13" t="s">
        <v>3</v>
      </c>
      <c r="C18" s="69">
        <v>7</v>
      </c>
      <c r="D18" s="69">
        <v>7</v>
      </c>
      <c r="E18" s="69">
        <v>7</v>
      </c>
    </row>
    <row r="19" spans="1:6" ht="22" customHeight="1" x14ac:dyDescent="0.4">
      <c r="A19" s="12" t="s">
        <v>25</v>
      </c>
      <c r="B19" s="8" t="s">
        <v>26</v>
      </c>
      <c r="C19" s="80">
        <f>C17/C18/12</f>
        <v>69.709523809523816</v>
      </c>
      <c r="D19" s="80">
        <f t="shared" ref="D19:E19" si="1">D17/D18/12</f>
        <v>69.709523809523816</v>
      </c>
      <c r="E19" s="80">
        <f t="shared" si="1"/>
        <v>69.709523809523816</v>
      </c>
    </row>
    <row r="20" spans="1:6" ht="26" x14ac:dyDescent="0.4">
      <c r="A20" s="9" t="s">
        <v>21</v>
      </c>
      <c r="B20" s="8" t="s">
        <v>2</v>
      </c>
      <c r="C20" s="66">
        <v>85837.6</v>
      </c>
      <c r="D20" s="66">
        <v>85837.6</v>
      </c>
      <c r="E20" s="66">
        <v>85837.6</v>
      </c>
    </row>
    <row r="21" spans="1:6" x14ac:dyDescent="0.4">
      <c r="A21" s="12" t="s">
        <v>4</v>
      </c>
      <c r="B21" s="13" t="s">
        <v>3</v>
      </c>
      <c r="C21" s="69">
        <v>66.22</v>
      </c>
      <c r="D21" s="69">
        <v>66.22</v>
      </c>
      <c r="E21" s="69">
        <v>66.22</v>
      </c>
    </row>
    <row r="22" spans="1:6" ht="22" customHeight="1" x14ac:dyDescent="0.4">
      <c r="A22" s="12" t="s">
        <v>25</v>
      </c>
      <c r="B22" s="8" t="s">
        <v>26</v>
      </c>
      <c r="C22" s="69">
        <v>108</v>
      </c>
      <c r="D22" s="69">
        <v>108</v>
      </c>
      <c r="E22" s="69">
        <v>108</v>
      </c>
    </row>
    <row r="23" spans="1:6" ht="38" x14ac:dyDescent="0.4">
      <c r="A23" s="16" t="s">
        <v>24</v>
      </c>
      <c r="B23" s="8" t="s">
        <v>2</v>
      </c>
      <c r="C23" s="66">
        <v>4719.2</v>
      </c>
      <c r="D23" s="66">
        <v>4719.2</v>
      </c>
      <c r="E23" s="66">
        <v>4719.2</v>
      </c>
    </row>
    <row r="24" spans="1:6" x14ac:dyDescent="0.4">
      <c r="A24" s="12" t="s">
        <v>4</v>
      </c>
      <c r="B24" s="13" t="s">
        <v>3</v>
      </c>
      <c r="C24" s="69">
        <v>6.5</v>
      </c>
      <c r="D24" s="69">
        <v>6.5</v>
      </c>
      <c r="E24" s="69">
        <v>6.5</v>
      </c>
    </row>
    <row r="25" spans="1:6" ht="22" customHeight="1" x14ac:dyDescent="0.4">
      <c r="A25" s="12" t="s">
        <v>25</v>
      </c>
      <c r="B25" s="8" t="s">
        <v>26</v>
      </c>
      <c r="C25" s="69">
        <v>60.5</v>
      </c>
      <c r="D25" s="69">
        <v>60.5</v>
      </c>
      <c r="E25" s="69">
        <v>60.5</v>
      </c>
    </row>
    <row r="26" spans="1:6" ht="26" x14ac:dyDescent="0.4">
      <c r="A26" s="9" t="s">
        <v>22</v>
      </c>
      <c r="B26" s="8" t="s">
        <v>2</v>
      </c>
      <c r="C26" s="66">
        <v>20440.8</v>
      </c>
      <c r="D26" s="66">
        <v>20440.8</v>
      </c>
      <c r="E26" s="66">
        <v>20440.8</v>
      </c>
    </row>
    <row r="27" spans="1:6" x14ac:dyDescent="0.4">
      <c r="A27" s="12" t="s">
        <v>4</v>
      </c>
      <c r="B27" s="13" t="s">
        <v>3</v>
      </c>
      <c r="C27" s="69">
        <v>34</v>
      </c>
      <c r="D27" s="69">
        <v>34</v>
      </c>
      <c r="E27" s="69">
        <v>34</v>
      </c>
    </row>
    <row r="28" spans="1:6" ht="22" customHeight="1" x14ac:dyDescent="0.4">
      <c r="A28" s="12" t="s">
        <v>25</v>
      </c>
      <c r="B28" s="8" t="s">
        <v>26</v>
      </c>
      <c r="C28" s="22">
        <v>50.1</v>
      </c>
      <c r="D28" s="22">
        <v>50.1</v>
      </c>
      <c r="E28" s="22">
        <v>50.1</v>
      </c>
    </row>
    <row r="29" spans="1:6" ht="26" x14ac:dyDescent="0.4">
      <c r="A29" s="7" t="s">
        <v>5</v>
      </c>
      <c r="B29" s="8" t="s">
        <v>2</v>
      </c>
      <c r="C29" s="41">
        <f>D29*5.47</f>
        <v>0</v>
      </c>
      <c r="D29" s="41">
        <f t="shared" ref="D29:E29" si="2">E29*5.47</f>
        <v>0</v>
      </c>
      <c r="E29" s="41">
        <f t="shared" si="2"/>
        <v>0</v>
      </c>
    </row>
    <row r="30" spans="1:6" ht="36" x14ac:dyDescent="0.4">
      <c r="A30" s="14" t="s">
        <v>6</v>
      </c>
      <c r="B30" s="8" t="s">
        <v>2</v>
      </c>
      <c r="C30" s="22">
        <v>129351</v>
      </c>
      <c r="D30" s="22">
        <v>129351</v>
      </c>
      <c r="E30" s="22">
        <v>129351</v>
      </c>
      <c r="F30" s="2" t="s">
        <v>31</v>
      </c>
    </row>
    <row r="31" spans="1:6" ht="26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>
        <v>259.2</v>
      </c>
      <c r="D32" s="22">
        <v>259.2</v>
      </c>
      <c r="E32" s="22">
        <v>259.2</v>
      </c>
    </row>
    <row r="33" spans="1:5" ht="36" x14ac:dyDescent="0.4">
      <c r="A33" s="14" t="s">
        <v>9</v>
      </c>
      <c r="B33" s="8" t="s">
        <v>2</v>
      </c>
      <c r="C33" s="9">
        <v>873.99</v>
      </c>
      <c r="D33" s="9">
        <v>873.99</v>
      </c>
      <c r="E33" s="9">
        <v>873.99</v>
      </c>
    </row>
    <row r="35" spans="1:5" x14ac:dyDescent="0.4">
      <c r="A35" s="1" t="s">
        <v>43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F38"/>
  <sheetViews>
    <sheetView tabSelected="1" topLeftCell="A7" zoomScale="49" workbookViewId="0">
      <selection activeCell="J16" sqref="J16"/>
    </sheetView>
  </sheetViews>
  <sheetFormatPr defaultColWidth="9.1796875" defaultRowHeight="20" x14ac:dyDescent="0.4"/>
  <cols>
    <col min="1" max="1" width="69.453125" style="45" customWidth="1"/>
    <col min="2" max="2" width="9.1796875" style="47"/>
    <col min="3" max="3" width="12" style="45" customWidth="1"/>
    <col min="4" max="4" width="17.1796875" style="45" customWidth="1"/>
    <col min="5" max="7" width="12" style="45" customWidth="1"/>
    <col min="8" max="8" width="9.1796875" style="45"/>
    <col min="9" max="9" width="9.81640625" style="45" bestFit="1" customWidth="1"/>
    <col min="10" max="16384" width="9.1796875" style="45"/>
  </cols>
  <sheetData>
    <row r="1" spans="1:6" x14ac:dyDescent="0.4">
      <c r="A1" s="96" t="s">
        <v>15</v>
      </c>
      <c r="B1" s="96"/>
      <c r="C1" s="96"/>
      <c r="D1" s="96"/>
      <c r="E1" s="96"/>
    </row>
    <row r="2" spans="1:6" x14ac:dyDescent="0.4">
      <c r="A2" s="96" t="s">
        <v>42</v>
      </c>
      <c r="B2" s="96"/>
      <c r="C2" s="96"/>
      <c r="D2" s="96"/>
      <c r="E2" s="96"/>
    </row>
    <row r="3" spans="1:6" x14ac:dyDescent="0.4">
      <c r="A3" s="97" t="s">
        <v>32</v>
      </c>
      <c r="B3" s="97"/>
      <c r="C3" s="97"/>
      <c r="D3" s="97"/>
      <c r="E3" s="97"/>
    </row>
    <row r="4" spans="1:6" x14ac:dyDescent="0.4">
      <c r="A4" s="97"/>
      <c r="B4" s="97"/>
      <c r="C4" s="97"/>
      <c r="D4" s="97"/>
      <c r="E4" s="97"/>
    </row>
    <row r="5" spans="1:6" x14ac:dyDescent="0.4">
      <c r="A5" s="98" t="s">
        <v>16</v>
      </c>
      <c r="B5" s="98"/>
      <c r="C5" s="98"/>
      <c r="D5" s="98"/>
      <c r="E5" s="98"/>
    </row>
    <row r="6" spans="1:6" x14ac:dyDescent="0.4">
      <c r="A6" s="46"/>
    </row>
    <row r="7" spans="1:6" x14ac:dyDescent="0.4">
      <c r="A7" s="48" t="s">
        <v>17</v>
      </c>
    </row>
    <row r="8" spans="1:6" x14ac:dyDescent="0.4">
      <c r="A8" s="49"/>
    </row>
    <row r="9" spans="1:6" ht="20.25" customHeight="1" x14ac:dyDescent="0.4">
      <c r="A9" s="94" t="s">
        <v>27</v>
      </c>
      <c r="B9" s="95" t="s">
        <v>18</v>
      </c>
      <c r="C9" s="94" t="s">
        <v>29</v>
      </c>
      <c r="D9" s="94"/>
      <c r="E9" s="94"/>
    </row>
    <row r="10" spans="1:6" ht="60" x14ac:dyDescent="0.4">
      <c r="A10" s="94"/>
      <c r="B10" s="95"/>
      <c r="C10" s="50" t="s">
        <v>19</v>
      </c>
      <c r="D10" s="87" t="s">
        <v>40</v>
      </c>
      <c r="E10" s="51" t="s">
        <v>14</v>
      </c>
    </row>
    <row r="11" spans="1:6" x14ac:dyDescent="0.4">
      <c r="A11" s="52" t="s">
        <v>20</v>
      </c>
      <c r="B11" s="53" t="s">
        <v>10</v>
      </c>
      <c r="C11" s="54">
        <v>291</v>
      </c>
      <c r="D11" s="54">
        <v>291</v>
      </c>
      <c r="E11" s="54">
        <v>291</v>
      </c>
    </row>
    <row r="12" spans="1:6" ht="26" x14ac:dyDescent="0.4">
      <c r="A12" s="55" t="s">
        <v>23</v>
      </c>
      <c r="B12" s="53" t="s">
        <v>2</v>
      </c>
      <c r="C12" s="56">
        <f>C13/C11</f>
        <v>613.52920962199312</v>
      </c>
      <c r="D12" s="56">
        <f>D13/D11</f>
        <v>613.52920962199312</v>
      </c>
      <c r="E12" s="56">
        <f>E13/E11</f>
        <v>613.52920962199312</v>
      </c>
    </row>
    <row r="13" spans="1:6" ht="26" x14ac:dyDescent="0.4">
      <c r="A13" s="52" t="s">
        <v>11</v>
      </c>
      <c r="B13" s="53" t="s">
        <v>2</v>
      </c>
      <c r="C13" s="54">
        <f>C15+C29+C30+C31+C32+C33</f>
        <v>178537</v>
      </c>
      <c r="D13" s="57">
        <f>D15+D29+D30+D31+D32+D33</f>
        <v>178537</v>
      </c>
      <c r="E13" s="54">
        <f>E15+E29+E30+E31+E32+E33</f>
        <v>178537</v>
      </c>
    </row>
    <row r="14" spans="1:6" x14ac:dyDescent="0.4">
      <c r="A14" s="58" t="s">
        <v>0</v>
      </c>
      <c r="B14" s="59"/>
      <c r="C14" s="54"/>
      <c r="D14" s="54"/>
      <c r="E14" s="54"/>
    </row>
    <row r="15" spans="1:6" ht="26" x14ac:dyDescent="0.4">
      <c r="A15" s="52" t="s">
        <v>12</v>
      </c>
      <c r="B15" s="53" t="s">
        <v>2</v>
      </c>
      <c r="C15" s="82">
        <f>C17+C20+C23+C26</f>
        <v>112984</v>
      </c>
      <c r="D15" s="82">
        <f t="shared" ref="D15:E15" si="0">D17+D20+D23+D26</f>
        <v>112984</v>
      </c>
      <c r="E15" s="82">
        <f t="shared" si="0"/>
        <v>112984</v>
      </c>
      <c r="F15" s="72"/>
    </row>
    <row r="16" spans="1:6" x14ac:dyDescent="0.4">
      <c r="A16" s="58" t="s">
        <v>1</v>
      </c>
      <c r="B16" s="59"/>
      <c r="C16" s="82"/>
      <c r="D16" s="82"/>
      <c r="E16" s="82"/>
    </row>
    <row r="17" spans="1:5" ht="26" x14ac:dyDescent="0.4">
      <c r="A17" s="43" t="s">
        <v>13</v>
      </c>
      <c r="B17" s="53" t="s">
        <v>2</v>
      </c>
      <c r="C17" s="82">
        <v>10500</v>
      </c>
      <c r="D17" s="82">
        <v>10500</v>
      </c>
      <c r="E17" s="82">
        <v>10500</v>
      </c>
    </row>
    <row r="18" spans="1:5" x14ac:dyDescent="0.4">
      <c r="A18" s="55" t="s">
        <v>4</v>
      </c>
      <c r="B18" s="60" t="s">
        <v>3</v>
      </c>
      <c r="C18" s="82">
        <v>7</v>
      </c>
      <c r="D18" s="82">
        <v>7</v>
      </c>
      <c r="E18" s="82">
        <v>7</v>
      </c>
    </row>
    <row r="19" spans="1:5" ht="22" customHeight="1" x14ac:dyDescent="0.4">
      <c r="A19" s="55" t="s">
        <v>25</v>
      </c>
      <c r="B19" s="53" t="s">
        <v>26</v>
      </c>
      <c r="C19" s="84">
        <v>150</v>
      </c>
      <c r="D19" s="84">
        <v>150</v>
      </c>
      <c r="E19" s="84">
        <v>150</v>
      </c>
    </row>
    <row r="20" spans="1:5" ht="26" x14ac:dyDescent="0.4">
      <c r="A20" s="43" t="s">
        <v>21</v>
      </c>
      <c r="B20" s="53" t="s">
        <v>2</v>
      </c>
      <c r="C20" s="82">
        <v>69954</v>
      </c>
      <c r="D20" s="82">
        <v>69954</v>
      </c>
      <c r="E20" s="82">
        <v>69954</v>
      </c>
    </row>
    <row r="21" spans="1:5" x14ac:dyDescent="0.4">
      <c r="A21" s="55" t="s">
        <v>4</v>
      </c>
      <c r="B21" s="60" t="s">
        <v>3</v>
      </c>
      <c r="C21" s="82">
        <v>48.3</v>
      </c>
      <c r="D21" s="82">
        <v>48.3</v>
      </c>
      <c r="E21" s="82">
        <v>48.3</v>
      </c>
    </row>
    <row r="22" spans="1:5" ht="22" customHeight="1" x14ac:dyDescent="0.4">
      <c r="A22" s="55" t="s">
        <v>25</v>
      </c>
      <c r="B22" s="53" t="s">
        <v>26</v>
      </c>
      <c r="C22" s="82">
        <v>144.80000000000001</v>
      </c>
      <c r="D22" s="82">
        <v>144.80000000000001</v>
      </c>
      <c r="E22" s="82">
        <v>144.80000000000001</v>
      </c>
    </row>
    <row r="23" spans="1:5" ht="55.5" x14ac:dyDescent="0.4">
      <c r="A23" s="61" t="s">
        <v>33</v>
      </c>
      <c r="B23" s="53" t="s">
        <v>2</v>
      </c>
      <c r="C23" s="82">
        <v>3810</v>
      </c>
      <c r="D23" s="82">
        <v>3810</v>
      </c>
      <c r="E23" s="82">
        <v>3810</v>
      </c>
    </row>
    <row r="24" spans="1:5" x14ac:dyDescent="0.4">
      <c r="A24" s="55" t="s">
        <v>4</v>
      </c>
      <c r="B24" s="60" t="s">
        <v>3</v>
      </c>
      <c r="C24" s="82">
        <v>4</v>
      </c>
      <c r="D24" s="82">
        <v>4</v>
      </c>
      <c r="E24" s="82">
        <v>4</v>
      </c>
    </row>
    <row r="25" spans="1:5" ht="22" customHeight="1" x14ac:dyDescent="0.4">
      <c r="A25" s="55" t="s">
        <v>25</v>
      </c>
      <c r="B25" s="53" t="s">
        <v>26</v>
      </c>
      <c r="C25" s="82">
        <v>75.400000000000006</v>
      </c>
      <c r="D25" s="82">
        <v>75.400000000000006</v>
      </c>
      <c r="E25" s="82">
        <v>75.400000000000006</v>
      </c>
    </row>
    <row r="26" spans="1:5" ht="26" x14ac:dyDescent="0.4">
      <c r="A26" s="43" t="s">
        <v>22</v>
      </c>
      <c r="B26" s="53" t="s">
        <v>2</v>
      </c>
      <c r="C26" s="82">
        <v>28720</v>
      </c>
      <c r="D26" s="82">
        <v>28720</v>
      </c>
      <c r="E26" s="82">
        <v>28720</v>
      </c>
    </row>
    <row r="27" spans="1:5" x14ac:dyDescent="0.4">
      <c r="A27" s="55" t="s">
        <v>4</v>
      </c>
      <c r="B27" s="60" t="s">
        <v>3</v>
      </c>
      <c r="C27" s="82">
        <v>44</v>
      </c>
      <c r="D27" s="82">
        <v>44</v>
      </c>
      <c r="E27" s="82">
        <v>44</v>
      </c>
    </row>
    <row r="28" spans="1:5" ht="22" customHeight="1" x14ac:dyDescent="0.4">
      <c r="A28" s="55" t="s">
        <v>25</v>
      </c>
      <c r="B28" s="53" t="s">
        <v>26</v>
      </c>
      <c r="C28" s="82">
        <v>52.5</v>
      </c>
      <c r="D28" s="82">
        <v>52.5</v>
      </c>
      <c r="E28" s="82">
        <v>52.5</v>
      </c>
    </row>
    <row r="29" spans="1:5" ht="26" x14ac:dyDescent="0.4">
      <c r="A29" s="52" t="s">
        <v>5</v>
      </c>
      <c r="B29" s="53" t="s">
        <v>2</v>
      </c>
      <c r="C29" s="83">
        <v>17023</v>
      </c>
      <c r="D29" s="83">
        <v>17023</v>
      </c>
      <c r="E29" s="83">
        <v>17023</v>
      </c>
    </row>
    <row r="30" spans="1:5" ht="51.5" x14ac:dyDescent="0.4">
      <c r="A30" s="62" t="s">
        <v>34</v>
      </c>
      <c r="B30" s="53" t="s">
        <v>2</v>
      </c>
      <c r="C30" s="54">
        <v>21044</v>
      </c>
      <c r="D30" s="54">
        <v>21044</v>
      </c>
      <c r="E30" s="54">
        <v>21044</v>
      </c>
    </row>
    <row r="31" spans="1:5" ht="40" x14ac:dyDescent="0.4">
      <c r="A31" s="62" t="s">
        <v>7</v>
      </c>
      <c r="B31" s="53" t="s">
        <v>2</v>
      </c>
      <c r="C31" s="54">
        <v>0</v>
      </c>
      <c r="D31" s="54">
        <v>0</v>
      </c>
      <c r="E31" s="54">
        <v>0</v>
      </c>
    </row>
    <row r="32" spans="1:5" ht="36" x14ac:dyDescent="0.4">
      <c r="A32" s="62" t="s">
        <v>35</v>
      </c>
      <c r="B32" s="53" t="s">
        <v>2</v>
      </c>
      <c r="C32" s="82">
        <v>11297</v>
      </c>
      <c r="D32" s="82">
        <v>11297</v>
      </c>
      <c r="E32" s="82">
        <v>11297</v>
      </c>
    </row>
    <row r="33" spans="1:5" ht="51.5" x14ac:dyDescent="0.4">
      <c r="A33" s="62" t="s">
        <v>36</v>
      </c>
      <c r="B33" s="53" t="s">
        <v>2</v>
      </c>
      <c r="C33" s="54">
        <v>16189</v>
      </c>
      <c r="D33" s="54">
        <v>16189</v>
      </c>
      <c r="E33" s="54">
        <v>16189</v>
      </c>
    </row>
    <row r="35" spans="1:5" x14ac:dyDescent="0.4">
      <c r="A35" s="1" t="s">
        <v>43</v>
      </c>
    </row>
    <row r="37" spans="1:5" x14ac:dyDescent="0.4">
      <c r="A37" s="63" t="s">
        <v>37</v>
      </c>
    </row>
    <row r="38" spans="1:5" x14ac:dyDescent="0.4">
      <c r="A38" s="63" t="s">
        <v>38</v>
      </c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F38"/>
  <sheetViews>
    <sheetView workbookViewId="0">
      <selection activeCell="B8" sqref="B8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ht="20.25" customHeight="1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7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611</v>
      </c>
      <c r="D11" s="9">
        <v>611</v>
      </c>
      <c r="E11" s="9">
        <v>611</v>
      </c>
    </row>
    <row r="12" spans="1:6" ht="26" x14ac:dyDescent="0.4">
      <c r="A12" s="12" t="s">
        <v>23</v>
      </c>
      <c r="B12" s="8" t="s">
        <v>2</v>
      </c>
      <c r="C12" s="18">
        <f>C13/C11</f>
        <v>463.13207855973815</v>
      </c>
      <c r="D12" s="18">
        <f>D13/D11</f>
        <v>463.13371522094928</v>
      </c>
      <c r="E12" s="18">
        <f>E13/E11</f>
        <v>463.13535188216042</v>
      </c>
    </row>
    <row r="13" spans="1:6" ht="26" x14ac:dyDescent="0.4">
      <c r="A13" s="7" t="s">
        <v>11</v>
      </c>
      <c r="B13" s="8" t="s">
        <v>2</v>
      </c>
      <c r="C13" s="9">
        <f>C15+C29+C30+C31+C32+C33</f>
        <v>282973.7</v>
      </c>
      <c r="D13" s="17">
        <f>D15+D29+D30+D31+D32+D33</f>
        <v>282974.7</v>
      </c>
      <c r="E13" s="9">
        <f>E15+E29+E30+E31+E32+E33</f>
        <v>282975.7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133550.79999999999</v>
      </c>
      <c r="D15" s="22">
        <f t="shared" ref="D15:E15" si="0">D17+D20+D23+D26</f>
        <v>133550.79999999999</v>
      </c>
      <c r="E15" s="22">
        <f t="shared" si="0"/>
        <v>133550.79999999999</v>
      </c>
      <c r="F15" s="70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66">
        <v>6222.4</v>
      </c>
      <c r="D17" s="66">
        <v>6222.4</v>
      </c>
      <c r="E17" s="66">
        <v>6222.4</v>
      </c>
    </row>
    <row r="18" spans="1:6" x14ac:dyDescent="0.4">
      <c r="A18" s="12" t="s">
        <v>4</v>
      </c>
      <c r="B18" s="13" t="s">
        <v>3</v>
      </c>
      <c r="C18" s="69">
        <v>6.3</v>
      </c>
      <c r="D18" s="69">
        <v>6.3</v>
      </c>
      <c r="E18" s="69">
        <v>6.3</v>
      </c>
    </row>
    <row r="19" spans="1:6" ht="22" customHeight="1" x14ac:dyDescent="0.4">
      <c r="A19" s="12" t="s">
        <v>25</v>
      </c>
      <c r="B19" s="8" t="s">
        <v>26</v>
      </c>
      <c r="C19" s="80">
        <v>82.3</v>
      </c>
      <c r="D19" s="80">
        <v>82.3</v>
      </c>
      <c r="E19" s="80">
        <v>82.3</v>
      </c>
    </row>
    <row r="20" spans="1:6" ht="26" x14ac:dyDescent="0.4">
      <c r="A20" s="9" t="s">
        <v>21</v>
      </c>
      <c r="B20" s="8" t="s">
        <v>2</v>
      </c>
      <c r="C20" s="66">
        <v>104190</v>
      </c>
      <c r="D20" s="66">
        <v>104190</v>
      </c>
      <c r="E20" s="66">
        <v>104190</v>
      </c>
    </row>
    <row r="21" spans="1:6" x14ac:dyDescent="0.4">
      <c r="A21" s="12" t="s">
        <v>4</v>
      </c>
      <c r="B21" s="13" t="s">
        <v>3</v>
      </c>
      <c r="C21" s="69">
        <v>74.28</v>
      </c>
      <c r="D21" s="69">
        <v>74.28</v>
      </c>
      <c r="E21" s="69">
        <v>74.28</v>
      </c>
    </row>
    <row r="22" spans="1:6" ht="22" customHeight="1" x14ac:dyDescent="0.4">
      <c r="A22" s="12" t="s">
        <v>25</v>
      </c>
      <c r="B22" s="8" t="s">
        <v>26</v>
      </c>
      <c r="C22" s="69">
        <v>116.9</v>
      </c>
      <c r="D22" s="69">
        <v>116.9</v>
      </c>
      <c r="E22" s="69">
        <v>116.9</v>
      </c>
    </row>
    <row r="23" spans="1:6" ht="38" x14ac:dyDescent="0.4">
      <c r="A23" s="16" t="s">
        <v>24</v>
      </c>
      <c r="B23" s="8" t="s">
        <v>2</v>
      </c>
      <c r="C23" s="66">
        <v>2611.6</v>
      </c>
      <c r="D23" s="66">
        <v>2611.6</v>
      </c>
      <c r="E23" s="66">
        <v>2611.6</v>
      </c>
    </row>
    <row r="24" spans="1:6" x14ac:dyDescent="0.4">
      <c r="A24" s="12" t="s">
        <v>4</v>
      </c>
      <c r="B24" s="13" t="s">
        <v>3</v>
      </c>
      <c r="C24" s="69">
        <v>4</v>
      </c>
      <c r="D24" s="69">
        <v>4</v>
      </c>
      <c r="E24" s="69">
        <v>4</v>
      </c>
    </row>
    <row r="25" spans="1:6" ht="22" customHeight="1" x14ac:dyDescent="0.4">
      <c r="A25" s="12" t="s">
        <v>25</v>
      </c>
      <c r="B25" s="8" t="s">
        <v>26</v>
      </c>
      <c r="C25" s="69">
        <v>54.4</v>
      </c>
      <c r="D25" s="69">
        <v>54.4</v>
      </c>
      <c r="E25" s="69">
        <v>54.4</v>
      </c>
    </row>
    <row r="26" spans="1:6" ht="26" x14ac:dyDescent="0.4">
      <c r="A26" s="9" t="s">
        <v>22</v>
      </c>
      <c r="B26" s="8" t="s">
        <v>2</v>
      </c>
      <c r="C26" s="66">
        <v>20526.8</v>
      </c>
      <c r="D26" s="66">
        <v>20526.8</v>
      </c>
      <c r="E26" s="66">
        <v>20526.8</v>
      </c>
    </row>
    <row r="27" spans="1:6" x14ac:dyDescent="0.4">
      <c r="A27" s="12" t="s">
        <v>4</v>
      </c>
      <c r="B27" s="13" t="s">
        <v>3</v>
      </c>
      <c r="C27" s="22">
        <v>35.1</v>
      </c>
      <c r="D27" s="22">
        <v>35.1</v>
      </c>
      <c r="E27" s="22">
        <v>35.1</v>
      </c>
    </row>
    <row r="28" spans="1:6" ht="22" customHeight="1" x14ac:dyDescent="0.4">
      <c r="A28" s="12" t="s">
        <v>25</v>
      </c>
      <c r="B28" s="8" t="s">
        <v>26</v>
      </c>
      <c r="C28" s="22">
        <v>48.7</v>
      </c>
      <c r="D28" s="22">
        <v>48.7</v>
      </c>
      <c r="E28" s="22">
        <v>48.7</v>
      </c>
    </row>
    <row r="29" spans="1:6" ht="26" x14ac:dyDescent="0.4">
      <c r="A29" s="7" t="s">
        <v>5</v>
      </c>
      <c r="B29" s="8" t="s">
        <v>2</v>
      </c>
      <c r="C29" s="41">
        <v>18533.599999999999</v>
      </c>
      <c r="D29" s="41">
        <v>18533.599999999999</v>
      </c>
      <c r="E29" s="41">
        <v>18533.599999999999</v>
      </c>
    </row>
    <row r="30" spans="1:6" ht="36" x14ac:dyDescent="0.4">
      <c r="A30" s="14" t="s">
        <v>6</v>
      </c>
      <c r="B30" s="8" t="s">
        <v>2</v>
      </c>
      <c r="C30" s="9">
        <v>129957</v>
      </c>
      <c r="D30" s="9">
        <v>129957</v>
      </c>
      <c r="E30" s="9">
        <v>129957</v>
      </c>
      <c r="F30" s="2" t="s">
        <v>31</v>
      </c>
    </row>
    <row r="31" spans="1:6" ht="26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>
        <f>D32*3.6</f>
        <v>0</v>
      </c>
      <c r="D32" s="22">
        <f t="shared" ref="D32:E32" si="1">E32*3.6</f>
        <v>0</v>
      </c>
      <c r="E32" s="22">
        <f t="shared" si="1"/>
        <v>0</v>
      </c>
    </row>
    <row r="33" spans="1:5" ht="36" x14ac:dyDescent="0.4">
      <c r="A33" s="14" t="s">
        <v>9</v>
      </c>
      <c r="B33" s="8" t="s">
        <v>2</v>
      </c>
      <c r="C33" s="9">
        <v>932.3</v>
      </c>
      <c r="D33" s="9">
        <v>933.3</v>
      </c>
      <c r="E33" s="9">
        <v>934.3</v>
      </c>
    </row>
    <row r="35" spans="1:5" x14ac:dyDescent="0.4">
      <c r="A35" s="1" t="s">
        <v>43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F38"/>
  <sheetViews>
    <sheetView workbookViewId="0">
      <selection activeCell="C14" sqref="C14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42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7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152</v>
      </c>
      <c r="D11" s="9">
        <v>152</v>
      </c>
      <c r="E11" s="9">
        <v>152</v>
      </c>
    </row>
    <row r="12" spans="1:6" ht="26" x14ac:dyDescent="0.4">
      <c r="A12" s="12" t="s">
        <v>23</v>
      </c>
      <c r="B12" s="8" t="s">
        <v>2</v>
      </c>
      <c r="C12" s="18">
        <f>C13/C11</f>
        <v>1066.4394078947366</v>
      </c>
      <c r="D12" s="18">
        <f>D13/D11</f>
        <v>1066.4394078947366</v>
      </c>
      <c r="E12" s="18">
        <f>E13/E11</f>
        <v>1066.4394078947366</v>
      </c>
    </row>
    <row r="13" spans="1:6" ht="26" x14ac:dyDescent="0.4">
      <c r="A13" s="7" t="s">
        <v>11</v>
      </c>
      <c r="B13" s="8" t="s">
        <v>2</v>
      </c>
      <c r="C13" s="9">
        <f>C15+C29+C30+C31+C32+C33</f>
        <v>162098.78999999998</v>
      </c>
      <c r="D13" s="17">
        <f>D15+D29+D30+D31+D32+D33</f>
        <v>162098.78999999998</v>
      </c>
      <c r="E13" s="9">
        <f>E15+E29+E30+E31+E32+E33</f>
        <v>162098.78999999998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76543.199999999997</v>
      </c>
      <c r="D15" s="22">
        <f t="shared" ref="D15:E15" si="0">D17+D20+D23+D26</f>
        <v>76543.199999999997</v>
      </c>
      <c r="E15" s="22">
        <f t="shared" si="0"/>
        <v>76543.199999999997</v>
      </c>
      <c r="F15" s="19"/>
    </row>
    <row r="16" spans="1:6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66">
        <v>6183.6</v>
      </c>
      <c r="D17" s="66">
        <v>6183.6</v>
      </c>
      <c r="E17" s="66">
        <v>6183.6</v>
      </c>
    </row>
    <row r="18" spans="1:6" x14ac:dyDescent="0.4">
      <c r="A18" s="12" t="s">
        <v>4</v>
      </c>
      <c r="B18" s="13" t="s">
        <v>3</v>
      </c>
      <c r="C18" s="66">
        <v>4.5</v>
      </c>
      <c r="D18" s="66">
        <v>4.5</v>
      </c>
      <c r="E18" s="66">
        <v>4.5</v>
      </c>
    </row>
    <row r="19" spans="1:6" x14ac:dyDescent="0.4">
      <c r="A19" s="12" t="s">
        <v>25</v>
      </c>
      <c r="B19" s="8" t="s">
        <v>26</v>
      </c>
      <c r="C19" s="81">
        <v>114.5</v>
      </c>
      <c r="D19" s="81">
        <v>114.5</v>
      </c>
      <c r="E19" s="81">
        <v>114.5</v>
      </c>
    </row>
    <row r="20" spans="1:6" ht="26" x14ac:dyDescent="0.4">
      <c r="A20" s="9" t="s">
        <v>21</v>
      </c>
      <c r="B20" s="8" t="s">
        <v>2</v>
      </c>
      <c r="C20" s="66">
        <v>56374</v>
      </c>
      <c r="D20" s="66">
        <v>56374</v>
      </c>
      <c r="E20" s="66">
        <v>56374</v>
      </c>
    </row>
    <row r="21" spans="1:6" x14ac:dyDescent="0.4">
      <c r="A21" s="12" t="s">
        <v>4</v>
      </c>
      <c r="B21" s="13" t="s">
        <v>3</v>
      </c>
      <c r="C21" s="66">
        <v>41.7</v>
      </c>
      <c r="D21" s="66">
        <v>41.7</v>
      </c>
      <c r="E21" s="66">
        <v>41.7</v>
      </c>
    </row>
    <row r="22" spans="1:6" x14ac:dyDescent="0.4">
      <c r="A22" s="12" t="s">
        <v>25</v>
      </c>
      <c r="B22" s="8" t="s">
        <v>26</v>
      </c>
      <c r="C22" s="66">
        <v>112.66</v>
      </c>
      <c r="D22" s="66">
        <v>112.66</v>
      </c>
      <c r="E22" s="66">
        <v>112.66</v>
      </c>
    </row>
    <row r="23" spans="1:6" ht="38" x14ac:dyDescent="0.4">
      <c r="A23" s="16" t="s">
        <v>24</v>
      </c>
      <c r="B23" s="8" t="s">
        <v>2</v>
      </c>
      <c r="C23" s="66">
        <v>3327.6</v>
      </c>
      <c r="D23" s="66">
        <v>3327.6</v>
      </c>
      <c r="E23" s="66">
        <v>3327.6</v>
      </c>
    </row>
    <row r="24" spans="1:6" x14ac:dyDescent="0.4">
      <c r="A24" s="12" t="s">
        <v>4</v>
      </c>
      <c r="B24" s="13" t="s">
        <v>3</v>
      </c>
      <c r="C24" s="66">
        <v>2.5</v>
      </c>
      <c r="D24" s="66">
        <v>2.5</v>
      </c>
      <c r="E24" s="66">
        <v>2.5</v>
      </c>
    </row>
    <row r="25" spans="1:6" x14ac:dyDescent="0.4">
      <c r="A25" s="12" t="s">
        <v>25</v>
      </c>
      <c r="B25" s="8" t="s">
        <v>26</v>
      </c>
      <c r="C25" s="66">
        <v>110.9</v>
      </c>
      <c r="D25" s="66">
        <v>110.9</v>
      </c>
      <c r="E25" s="66">
        <v>110.9</v>
      </c>
    </row>
    <row r="26" spans="1:6" ht="26" x14ac:dyDescent="0.4">
      <c r="A26" s="9" t="s">
        <v>22</v>
      </c>
      <c r="B26" s="8" t="s">
        <v>2</v>
      </c>
      <c r="C26" s="66">
        <v>10658</v>
      </c>
      <c r="D26" s="66">
        <v>10658</v>
      </c>
      <c r="E26" s="66">
        <v>10658</v>
      </c>
    </row>
    <row r="27" spans="1:6" x14ac:dyDescent="0.4">
      <c r="A27" s="12" t="s">
        <v>4</v>
      </c>
      <c r="B27" s="13" t="s">
        <v>3</v>
      </c>
      <c r="C27" s="65">
        <v>19.52</v>
      </c>
      <c r="D27" s="65">
        <v>19.52</v>
      </c>
      <c r="E27" s="65">
        <v>19.52</v>
      </c>
    </row>
    <row r="28" spans="1:6" x14ac:dyDescent="0.4">
      <c r="A28" s="12" t="s">
        <v>25</v>
      </c>
      <c r="B28" s="8" t="s">
        <v>26</v>
      </c>
      <c r="C28" s="65">
        <v>45.5</v>
      </c>
      <c r="D28" s="65">
        <v>45.5</v>
      </c>
      <c r="E28" s="65">
        <v>45.5</v>
      </c>
    </row>
    <row r="29" spans="1:6" ht="26" x14ac:dyDescent="0.4">
      <c r="A29" s="7" t="s">
        <v>5</v>
      </c>
      <c r="B29" s="8" t="s">
        <v>2</v>
      </c>
      <c r="C29" s="28">
        <v>10466.4</v>
      </c>
      <c r="D29" s="28">
        <v>10466.4</v>
      </c>
      <c r="E29" s="28">
        <v>10466.4</v>
      </c>
    </row>
    <row r="30" spans="1:6" ht="36" x14ac:dyDescent="0.4">
      <c r="A30" s="14" t="s">
        <v>6</v>
      </c>
      <c r="B30" s="8" t="s">
        <v>2</v>
      </c>
      <c r="C30" s="9">
        <v>74444.7</v>
      </c>
      <c r="D30" s="9">
        <v>74444.7</v>
      </c>
      <c r="E30" s="9">
        <v>74444.7</v>
      </c>
      <c r="F30" s="2" t="s">
        <v>31</v>
      </c>
    </row>
    <row r="31" spans="1:6" ht="26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36" x14ac:dyDescent="0.4">
      <c r="A33" s="14" t="s">
        <v>9</v>
      </c>
      <c r="B33" s="8" t="s">
        <v>2</v>
      </c>
      <c r="C33" s="9">
        <v>644.49</v>
      </c>
      <c r="D33" s="9">
        <v>644.49</v>
      </c>
      <c r="E33" s="9">
        <v>644.49</v>
      </c>
    </row>
    <row r="35" spans="1:5" x14ac:dyDescent="0.4">
      <c r="A35" s="1" t="s">
        <v>43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F38"/>
  <sheetViews>
    <sheetView workbookViewId="0">
      <selection activeCell="C9" sqref="C9:E9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6" x14ac:dyDescent="0.4">
      <c r="A1" s="89" t="s">
        <v>15</v>
      </c>
      <c r="B1" s="89"/>
      <c r="C1" s="89"/>
      <c r="D1" s="89"/>
      <c r="E1" s="89"/>
    </row>
    <row r="2" spans="1:6" x14ac:dyDescent="0.4">
      <c r="A2" s="89" t="s">
        <v>41</v>
      </c>
      <c r="B2" s="89"/>
      <c r="C2" s="89"/>
      <c r="D2" s="89"/>
      <c r="E2" s="89"/>
    </row>
    <row r="3" spans="1:6" x14ac:dyDescent="0.4">
      <c r="A3" s="90" t="s">
        <v>28</v>
      </c>
      <c r="B3" s="90"/>
      <c r="C3" s="90"/>
      <c r="D3" s="90"/>
      <c r="E3" s="90"/>
    </row>
    <row r="4" spans="1:6" x14ac:dyDescent="0.4">
      <c r="A4" s="90"/>
      <c r="B4" s="90"/>
      <c r="C4" s="90"/>
      <c r="D4" s="90"/>
      <c r="E4" s="90"/>
    </row>
    <row r="5" spans="1:6" x14ac:dyDescent="0.4">
      <c r="A5" s="91" t="s">
        <v>16</v>
      </c>
      <c r="B5" s="91"/>
      <c r="C5" s="91"/>
      <c r="D5" s="91"/>
      <c r="E5" s="91"/>
    </row>
    <row r="6" spans="1:6" x14ac:dyDescent="0.4">
      <c r="A6" s="4"/>
    </row>
    <row r="7" spans="1:6" x14ac:dyDescent="0.4">
      <c r="A7" s="15" t="s">
        <v>17</v>
      </c>
    </row>
    <row r="8" spans="1:6" x14ac:dyDescent="0.4">
      <c r="A8" s="1"/>
    </row>
    <row r="9" spans="1:6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6" ht="60" x14ac:dyDescent="0.4">
      <c r="A10" s="92"/>
      <c r="B10" s="93"/>
      <c r="C10" s="25" t="s">
        <v>19</v>
      </c>
      <c r="D10" s="87" t="s">
        <v>40</v>
      </c>
      <c r="E10" s="24" t="s">
        <v>14</v>
      </c>
    </row>
    <row r="11" spans="1:6" x14ac:dyDescent="0.4">
      <c r="A11" s="7" t="s">
        <v>20</v>
      </c>
      <c r="B11" s="8" t="s">
        <v>10</v>
      </c>
      <c r="C11" s="9">
        <v>72</v>
      </c>
      <c r="D11" s="9">
        <v>72</v>
      </c>
      <c r="E11" s="9">
        <v>72</v>
      </c>
    </row>
    <row r="12" spans="1:6" ht="26" x14ac:dyDescent="0.4">
      <c r="A12" s="12" t="s">
        <v>23</v>
      </c>
      <c r="B12" s="8" t="s">
        <v>2</v>
      </c>
      <c r="C12" s="18">
        <f>C13/C11</f>
        <v>1566.7343055555557</v>
      </c>
      <c r="D12" s="18">
        <f>D13/D11</f>
        <v>1566.7343055555557</v>
      </c>
      <c r="E12" s="18">
        <f>E13/E11</f>
        <v>1566.7343055555557</v>
      </c>
    </row>
    <row r="13" spans="1:6" ht="26" x14ac:dyDescent="0.4">
      <c r="A13" s="7" t="s">
        <v>11</v>
      </c>
      <c r="B13" s="8" t="s">
        <v>2</v>
      </c>
      <c r="C13" s="9">
        <f>C15+C29+C30+C31+C32+C33</f>
        <v>112804.87000000001</v>
      </c>
      <c r="D13" s="17">
        <f>D15+D29+D30+D31+D32+D33</f>
        <v>112804.87000000001</v>
      </c>
      <c r="E13" s="9">
        <f>E15+E29+E30+E31+E32+E33</f>
        <v>112804.87000000001</v>
      </c>
    </row>
    <row r="14" spans="1:6" x14ac:dyDescent="0.4">
      <c r="A14" s="10" t="s">
        <v>0</v>
      </c>
      <c r="B14" s="11"/>
      <c r="C14" s="9"/>
      <c r="D14" s="9"/>
      <c r="E14" s="9"/>
    </row>
    <row r="15" spans="1:6" ht="26" x14ac:dyDescent="0.4">
      <c r="A15" s="7" t="s">
        <v>12</v>
      </c>
      <c r="B15" s="8" t="s">
        <v>2</v>
      </c>
      <c r="C15" s="22">
        <f>C17+C20+C23+C26</f>
        <v>59108.800000000003</v>
      </c>
      <c r="D15" s="22">
        <f t="shared" ref="D15:E15" si="0">D17+D20+D23+D26</f>
        <v>59108.800000000003</v>
      </c>
      <c r="E15" s="22">
        <f t="shared" si="0"/>
        <v>59108.800000000003</v>
      </c>
      <c r="F15" s="70"/>
    </row>
    <row r="16" spans="1:6" x14ac:dyDescent="0.4">
      <c r="A16" s="10" t="s">
        <v>1</v>
      </c>
      <c r="B16" s="11"/>
      <c r="C16" s="22"/>
      <c r="D16" s="22"/>
      <c r="E16" s="22"/>
    </row>
    <row r="17" spans="1:5" ht="26" x14ac:dyDescent="0.4">
      <c r="A17" s="9" t="s">
        <v>13</v>
      </c>
      <c r="B17" s="8" t="s">
        <v>2</v>
      </c>
      <c r="C17" s="66">
        <v>5597.6</v>
      </c>
      <c r="D17" s="66">
        <v>5597.6</v>
      </c>
      <c r="E17" s="66">
        <v>5597.6</v>
      </c>
    </row>
    <row r="18" spans="1:5" x14ac:dyDescent="0.4">
      <c r="A18" s="12" t="s">
        <v>4</v>
      </c>
      <c r="B18" s="13" t="s">
        <v>3</v>
      </c>
      <c r="C18" s="66">
        <v>3</v>
      </c>
      <c r="D18" s="66">
        <v>3</v>
      </c>
      <c r="E18" s="66">
        <v>3</v>
      </c>
    </row>
    <row r="19" spans="1:5" x14ac:dyDescent="0.4">
      <c r="A19" s="12" t="s">
        <v>25</v>
      </c>
      <c r="B19" s="8" t="s">
        <v>26</v>
      </c>
      <c r="C19" s="81">
        <v>155.5</v>
      </c>
      <c r="D19" s="81">
        <v>155.5</v>
      </c>
      <c r="E19" s="81">
        <v>155.5</v>
      </c>
    </row>
    <row r="20" spans="1:5" ht="26" x14ac:dyDescent="0.4">
      <c r="A20" s="9" t="s">
        <v>21</v>
      </c>
      <c r="B20" s="8" t="s">
        <v>2</v>
      </c>
      <c r="C20" s="66">
        <v>43046.400000000001</v>
      </c>
      <c r="D20" s="66">
        <v>43046.400000000001</v>
      </c>
      <c r="E20" s="66">
        <v>43046.400000000001</v>
      </c>
    </row>
    <row r="21" spans="1:5" x14ac:dyDescent="0.4">
      <c r="A21" s="12" t="s">
        <v>4</v>
      </c>
      <c r="B21" s="13" t="s">
        <v>3</v>
      </c>
      <c r="C21" s="66">
        <v>30.5</v>
      </c>
      <c r="D21" s="66">
        <v>30.5</v>
      </c>
      <c r="E21" s="66">
        <v>30.5</v>
      </c>
    </row>
    <row r="22" spans="1:5" x14ac:dyDescent="0.4">
      <c r="A22" s="12" t="s">
        <v>25</v>
      </c>
      <c r="B22" s="8" t="s">
        <v>26</v>
      </c>
      <c r="C22" s="66">
        <v>117.6</v>
      </c>
      <c r="D22" s="66">
        <v>117.6</v>
      </c>
      <c r="E22" s="66">
        <v>117.6</v>
      </c>
    </row>
    <row r="23" spans="1:5" ht="38" x14ac:dyDescent="0.4">
      <c r="A23" s="16" t="s">
        <v>24</v>
      </c>
      <c r="B23" s="8" t="s">
        <v>2</v>
      </c>
      <c r="C23" s="66">
        <v>2175.6</v>
      </c>
      <c r="D23" s="66">
        <v>2175.6</v>
      </c>
      <c r="E23" s="66">
        <v>2175.6</v>
      </c>
    </row>
    <row r="24" spans="1:5" x14ac:dyDescent="0.4">
      <c r="A24" s="12" t="s">
        <v>4</v>
      </c>
      <c r="B24" s="13" t="s">
        <v>3</v>
      </c>
      <c r="C24" s="66">
        <v>2</v>
      </c>
      <c r="D24" s="66">
        <v>2</v>
      </c>
      <c r="E24" s="66">
        <v>2</v>
      </c>
    </row>
    <row r="25" spans="1:5" x14ac:dyDescent="0.4">
      <c r="A25" s="12" t="s">
        <v>25</v>
      </c>
      <c r="B25" s="8" t="s">
        <v>26</v>
      </c>
      <c r="C25" s="66">
        <v>90.65</v>
      </c>
      <c r="D25" s="66">
        <v>90.65</v>
      </c>
      <c r="E25" s="66">
        <v>90.65</v>
      </c>
    </row>
    <row r="26" spans="1:5" ht="26" x14ac:dyDescent="0.4">
      <c r="A26" s="9" t="s">
        <v>22</v>
      </c>
      <c r="B26" s="8" t="s">
        <v>2</v>
      </c>
      <c r="C26" s="66">
        <v>8289.2000000000007</v>
      </c>
      <c r="D26" s="66">
        <v>8289.2000000000007</v>
      </c>
      <c r="E26" s="66">
        <v>8289.2000000000007</v>
      </c>
    </row>
    <row r="27" spans="1:5" x14ac:dyDescent="0.4">
      <c r="A27" s="12" t="s">
        <v>4</v>
      </c>
      <c r="B27" s="13" t="s">
        <v>3</v>
      </c>
      <c r="C27" s="66">
        <v>20.25</v>
      </c>
      <c r="D27" s="66">
        <v>20.25</v>
      </c>
      <c r="E27" s="66">
        <v>20.25</v>
      </c>
    </row>
    <row r="28" spans="1:5" x14ac:dyDescent="0.4">
      <c r="A28" s="12" t="s">
        <v>25</v>
      </c>
      <c r="B28" s="8" t="s">
        <v>26</v>
      </c>
      <c r="C28" s="65">
        <v>34.1</v>
      </c>
      <c r="D28" s="65">
        <v>34.1</v>
      </c>
      <c r="E28" s="65">
        <v>34.1</v>
      </c>
    </row>
    <row r="29" spans="1:5" ht="26" x14ac:dyDescent="0.4">
      <c r="A29" s="7" t="s">
        <v>5</v>
      </c>
      <c r="B29" s="8" t="s">
        <v>2</v>
      </c>
      <c r="C29" s="23">
        <v>7688.85</v>
      </c>
      <c r="D29" s="23">
        <v>7688.85</v>
      </c>
      <c r="E29" s="23">
        <v>7688.85</v>
      </c>
    </row>
    <row r="30" spans="1:5" ht="36" x14ac:dyDescent="0.4">
      <c r="A30" s="14" t="s">
        <v>6</v>
      </c>
      <c r="B30" s="8" t="s">
        <v>2</v>
      </c>
      <c r="C30" s="9">
        <v>45414.3</v>
      </c>
      <c r="D30" s="9">
        <v>45414.3</v>
      </c>
      <c r="E30" s="9">
        <v>45414.3</v>
      </c>
    </row>
    <row r="31" spans="1:5" ht="26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5" ht="36" x14ac:dyDescent="0.4">
      <c r="A32" s="14" t="s">
        <v>8</v>
      </c>
      <c r="B32" s="8" t="s">
        <v>2</v>
      </c>
      <c r="C32" s="22"/>
      <c r="D32" s="22"/>
      <c r="E32" s="22"/>
    </row>
    <row r="33" spans="1:5" ht="36" x14ac:dyDescent="0.4">
      <c r="A33" s="14" t="s">
        <v>9</v>
      </c>
      <c r="B33" s="8" t="s">
        <v>2</v>
      </c>
      <c r="C33" s="9">
        <v>592.91999999999996</v>
      </c>
      <c r="D33" s="9">
        <v>592.91999999999996</v>
      </c>
      <c r="E33" s="9">
        <v>592.91999999999996</v>
      </c>
    </row>
    <row r="35" spans="1:5" x14ac:dyDescent="0.4">
      <c r="A35" s="1" t="s">
        <v>43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F38"/>
  <sheetViews>
    <sheetView workbookViewId="0">
      <selection activeCell="C7" sqref="C7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3" width="12" style="2" customWidth="1"/>
    <col min="4" max="4" width="17.1796875" style="2" customWidth="1"/>
    <col min="5" max="7" width="12" style="2" customWidth="1"/>
    <col min="8" max="8" width="9.1796875" style="2"/>
    <col min="9" max="9" width="9.81640625" style="2" bestFit="1" customWidth="1"/>
    <col min="10" max="16384" width="9.1796875" style="2"/>
  </cols>
  <sheetData>
    <row r="1" spans="1:5" x14ac:dyDescent="0.4">
      <c r="A1" s="89" t="s">
        <v>15</v>
      </c>
      <c r="B1" s="89"/>
      <c r="C1" s="89"/>
      <c r="D1" s="89"/>
      <c r="E1" s="89"/>
    </row>
    <row r="2" spans="1:5" x14ac:dyDescent="0.4">
      <c r="A2" s="89" t="s">
        <v>42</v>
      </c>
      <c r="B2" s="89"/>
      <c r="C2" s="89"/>
      <c r="D2" s="89"/>
      <c r="E2" s="89"/>
    </row>
    <row r="3" spans="1:5" x14ac:dyDescent="0.4">
      <c r="A3" s="90" t="s">
        <v>28</v>
      </c>
      <c r="B3" s="90"/>
      <c r="C3" s="90"/>
      <c r="D3" s="90"/>
      <c r="E3" s="90"/>
    </row>
    <row r="4" spans="1:5" x14ac:dyDescent="0.4">
      <c r="A4" s="90"/>
      <c r="B4" s="90"/>
      <c r="C4" s="90"/>
      <c r="D4" s="90"/>
      <c r="E4" s="90"/>
    </row>
    <row r="5" spans="1:5" x14ac:dyDescent="0.4">
      <c r="A5" s="91" t="s">
        <v>16</v>
      </c>
      <c r="B5" s="91"/>
      <c r="C5" s="91"/>
      <c r="D5" s="91"/>
      <c r="E5" s="91"/>
    </row>
    <row r="6" spans="1:5" x14ac:dyDescent="0.4">
      <c r="A6" s="4"/>
    </row>
    <row r="7" spans="1:5" x14ac:dyDescent="0.4">
      <c r="A7" s="15" t="s">
        <v>17</v>
      </c>
    </row>
    <row r="8" spans="1:5" x14ac:dyDescent="0.4">
      <c r="A8" s="1"/>
    </row>
    <row r="9" spans="1:5" x14ac:dyDescent="0.4">
      <c r="A9" s="92" t="s">
        <v>27</v>
      </c>
      <c r="B9" s="93" t="s">
        <v>18</v>
      </c>
      <c r="C9" s="92" t="s">
        <v>29</v>
      </c>
      <c r="D9" s="92"/>
      <c r="E9" s="92"/>
    </row>
    <row r="10" spans="1:5" ht="60" x14ac:dyDescent="0.4">
      <c r="A10" s="92"/>
      <c r="B10" s="93"/>
      <c r="C10" s="25" t="s">
        <v>19</v>
      </c>
      <c r="D10" s="87" t="s">
        <v>40</v>
      </c>
      <c r="E10" s="24" t="s">
        <v>14</v>
      </c>
    </row>
    <row r="11" spans="1:5" x14ac:dyDescent="0.4">
      <c r="A11" s="7" t="s">
        <v>20</v>
      </c>
      <c r="B11" s="8" t="s">
        <v>10</v>
      </c>
      <c r="C11" s="9">
        <v>194</v>
      </c>
      <c r="D11" s="9">
        <v>194</v>
      </c>
      <c r="E11" s="9">
        <v>194</v>
      </c>
    </row>
    <row r="12" spans="1:5" ht="26" x14ac:dyDescent="0.4">
      <c r="A12" s="12" t="s">
        <v>23</v>
      </c>
      <c r="B12" s="8" t="s">
        <v>2</v>
      </c>
      <c r="C12" s="18">
        <f>C13/C11</f>
        <v>612.48958762886593</v>
      </c>
      <c r="D12" s="18">
        <f>D13/D11</f>
        <v>612.48958762886593</v>
      </c>
      <c r="E12" s="18">
        <f>E13/E11</f>
        <v>612.48958762886593</v>
      </c>
    </row>
    <row r="13" spans="1:5" ht="26" x14ac:dyDescent="0.4">
      <c r="A13" s="7" t="s">
        <v>11</v>
      </c>
      <c r="B13" s="8" t="s">
        <v>2</v>
      </c>
      <c r="C13" s="9">
        <f>C15+C29+C30+C31+C32+C33</f>
        <v>118822.98</v>
      </c>
      <c r="D13" s="17">
        <f>D15+D29+D30+D31+D32+D33</f>
        <v>118822.98</v>
      </c>
      <c r="E13" s="9">
        <f>E15+E29+E30+E31+E32+E33</f>
        <v>118822.98</v>
      </c>
    </row>
    <row r="14" spans="1:5" x14ac:dyDescent="0.4">
      <c r="A14" s="10" t="s">
        <v>0</v>
      </c>
      <c r="B14" s="11"/>
      <c r="C14" s="9"/>
      <c r="D14" s="9"/>
      <c r="E14" s="9"/>
    </row>
    <row r="15" spans="1:5" ht="26" x14ac:dyDescent="0.4">
      <c r="A15" s="7" t="s">
        <v>12</v>
      </c>
      <c r="B15" s="8" t="s">
        <v>2</v>
      </c>
      <c r="C15" s="22">
        <f>C17+C20+C23+C26</f>
        <v>63202.8</v>
      </c>
      <c r="D15" s="22">
        <f t="shared" ref="D15:E15" si="0">D17+D20+D23+D26</f>
        <v>63202.8</v>
      </c>
      <c r="E15" s="22">
        <f t="shared" si="0"/>
        <v>63202.8</v>
      </c>
    </row>
    <row r="16" spans="1:5" x14ac:dyDescent="0.4">
      <c r="A16" s="10" t="s">
        <v>1</v>
      </c>
      <c r="B16" s="11"/>
      <c r="C16" s="22"/>
      <c r="D16" s="22"/>
      <c r="E16" s="22"/>
    </row>
    <row r="17" spans="1:6" ht="26" x14ac:dyDescent="0.4">
      <c r="A17" s="9" t="s">
        <v>13</v>
      </c>
      <c r="B17" s="8" t="s">
        <v>2</v>
      </c>
      <c r="C17" s="66">
        <v>5932.8</v>
      </c>
      <c r="D17" s="66">
        <v>5932.8</v>
      </c>
      <c r="E17" s="66">
        <v>5932.8</v>
      </c>
    </row>
    <row r="18" spans="1:6" x14ac:dyDescent="0.4">
      <c r="A18" s="12" t="s">
        <v>4</v>
      </c>
      <c r="B18" s="13" t="s">
        <v>3</v>
      </c>
      <c r="C18" s="69">
        <v>3</v>
      </c>
      <c r="D18" s="69">
        <v>3</v>
      </c>
      <c r="E18" s="69">
        <v>3</v>
      </c>
    </row>
    <row r="19" spans="1:6" x14ac:dyDescent="0.4">
      <c r="A19" s="12" t="s">
        <v>25</v>
      </c>
      <c r="B19" s="8" t="s">
        <v>26</v>
      </c>
      <c r="C19" s="80">
        <v>164.8</v>
      </c>
      <c r="D19" s="80">
        <v>164.8</v>
      </c>
      <c r="E19" s="80">
        <v>164.8</v>
      </c>
    </row>
    <row r="20" spans="1:6" ht="26" x14ac:dyDescent="0.4">
      <c r="A20" s="9" t="s">
        <v>21</v>
      </c>
      <c r="B20" s="8" t="s">
        <v>2</v>
      </c>
      <c r="C20" s="66">
        <v>44657.2</v>
      </c>
      <c r="D20" s="66">
        <v>44657.2</v>
      </c>
      <c r="E20" s="66">
        <v>44657.2</v>
      </c>
    </row>
    <row r="21" spans="1:6" x14ac:dyDescent="0.4">
      <c r="A21" s="12" t="s">
        <v>4</v>
      </c>
      <c r="B21" s="13" t="s">
        <v>3</v>
      </c>
      <c r="C21" s="69">
        <v>33.018999999999998</v>
      </c>
      <c r="D21" s="69">
        <v>33.018999999999998</v>
      </c>
      <c r="E21" s="69">
        <v>33.018999999999998</v>
      </c>
    </row>
    <row r="22" spans="1:6" x14ac:dyDescent="0.4">
      <c r="A22" s="12" t="s">
        <v>25</v>
      </c>
      <c r="B22" s="8" t="s">
        <v>26</v>
      </c>
      <c r="C22" s="69">
        <v>112.7</v>
      </c>
      <c r="D22" s="69">
        <v>112.7</v>
      </c>
      <c r="E22" s="69">
        <v>112.7</v>
      </c>
    </row>
    <row r="23" spans="1:6" ht="38" x14ac:dyDescent="0.4">
      <c r="A23" s="16" t="s">
        <v>24</v>
      </c>
      <c r="B23" s="8" t="s">
        <v>2</v>
      </c>
      <c r="C23" s="85">
        <v>824</v>
      </c>
      <c r="D23" s="85">
        <v>824</v>
      </c>
      <c r="E23" s="85">
        <v>824</v>
      </c>
      <c r="F23" s="64"/>
    </row>
    <row r="24" spans="1:6" x14ac:dyDescent="0.4">
      <c r="A24" s="12" t="s">
        <v>4</v>
      </c>
      <c r="B24" s="13" t="s">
        <v>3</v>
      </c>
      <c r="C24" s="69">
        <v>1.25</v>
      </c>
      <c r="D24" s="69">
        <v>1.25</v>
      </c>
      <c r="E24" s="69">
        <v>1.25</v>
      </c>
    </row>
    <row r="25" spans="1:6" x14ac:dyDescent="0.4">
      <c r="A25" s="12" t="s">
        <v>25</v>
      </c>
      <c r="B25" s="8" t="s">
        <v>26</v>
      </c>
      <c r="C25" s="69">
        <v>54.9</v>
      </c>
      <c r="D25" s="69">
        <v>54.9</v>
      </c>
      <c r="E25" s="69">
        <v>54.9</v>
      </c>
    </row>
    <row r="26" spans="1:6" ht="26" x14ac:dyDescent="0.4">
      <c r="A26" s="9" t="s">
        <v>22</v>
      </c>
      <c r="B26" s="8" t="s">
        <v>2</v>
      </c>
      <c r="C26" s="66">
        <v>11788.8</v>
      </c>
      <c r="D26" s="66">
        <v>11788.8</v>
      </c>
      <c r="E26" s="66">
        <v>11788.8</v>
      </c>
    </row>
    <row r="27" spans="1:6" x14ac:dyDescent="0.4">
      <c r="A27" s="12" t="s">
        <v>4</v>
      </c>
      <c r="B27" s="13" t="s">
        <v>3</v>
      </c>
      <c r="C27" s="22">
        <v>23.05</v>
      </c>
      <c r="D27" s="22">
        <v>23.05</v>
      </c>
      <c r="E27" s="22">
        <v>23.05</v>
      </c>
    </row>
    <row r="28" spans="1:6" x14ac:dyDescent="0.4">
      <c r="A28" s="12" t="s">
        <v>25</v>
      </c>
      <c r="B28" s="8" t="s">
        <v>26</v>
      </c>
      <c r="C28" s="22">
        <v>42.6</v>
      </c>
      <c r="D28" s="22">
        <v>42.6</v>
      </c>
      <c r="E28" s="22">
        <v>42.6</v>
      </c>
    </row>
    <row r="29" spans="1:6" ht="26" x14ac:dyDescent="0.4">
      <c r="A29" s="7" t="s">
        <v>5</v>
      </c>
      <c r="B29" s="8" t="s">
        <v>2</v>
      </c>
      <c r="C29" s="41">
        <v>7986.59</v>
      </c>
      <c r="D29" s="41">
        <v>7986.59</v>
      </c>
      <c r="E29" s="41">
        <v>7986.59</v>
      </c>
    </row>
    <row r="30" spans="1:6" ht="36" x14ac:dyDescent="0.4">
      <c r="A30" s="14" t="s">
        <v>6</v>
      </c>
      <c r="B30" s="8" t="s">
        <v>2</v>
      </c>
      <c r="C30" s="9">
        <v>47010.7</v>
      </c>
      <c r="D30" s="9">
        <v>47010.7</v>
      </c>
      <c r="E30" s="9">
        <v>47010.7</v>
      </c>
      <c r="F30" s="2" t="s">
        <v>31</v>
      </c>
    </row>
    <row r="31" spans="1:6" ht="26" x14ac:dyDescent="0.4">
      <c r="A31" s="14" t="s">
        <v>7</v>
      </c>
      <c r="B31" s="8" t="s">
        <v>2</v>
      </c>
      <c r="C31" s="22">
        <v>0</v>
      </c>
      <c r="D31" s="22">
        <v>0</v>
      </c>
      <c r="E31" s="22">
        <v>0</v>
      </c>
    </row>
    <row r="32" spans="1:6" ht="36" x14ac:dyDescent="0.4">
      <c r="A32" s="14" t="s">
        <v>8</v>
      </c>
      <c r="B32" s="8" t="s">
        <v>2</v>
      </c>
      <c r="C32" s="22"/>
      <c r="D32" s="22"/>
      <c r="E32" s="22"/>
    </row>
    <row r="33" spans="1:5" ht="36" x14ac:dyDescent="0.4">
      <c r="A33" s="14" t="s">
        <v>9</v>
      </c>
      <c r="B33" s="8" t="s">
        <v>2</v>
      </c>
      <c r="C33" s="9">
        <v>622.89</v>
      </c>
      <c r="D33" s="9">
        <v>622.89</v>
      </c>
      <c r="E33" s="9">
        <v>622.89</v>
      </c>
    </row>
    <row r="35" spans="1:5" x14ac:dyDescent="0.4">
      <c r="A35" s="1" t="s">
        <v>43</v>
      </c>
    </row>
    <row r="37" spans="1:5" x14ac:dyDescent="0.4">
      <c r="A37" s="19"/>
    </row>
    <row r="38" spans="1:5" x14ac:dyDescent="0.4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37</vt:i4>
      </vt:variant>
    </vt:vector>
  </HeadingPairs>
  <TitlesOfParts>
    <vt:vector size="37" baseType="lpstr">
      <vt:lpstr>свод</vt:lpstr>
      <vt:lpstr>СШ№1</vt:lpstr>
      <vt:lpstr>СШ№2</vt:lpstr>
      <vt:lpstr>СШ№3</vt:lpstr>
      <vt:lpstr>СШ№4</vt:lpstr>
      <vt:lpstr>СШ№5</vt:lpstr>
      <vt:lpstr>Алтынды СШ</vt:lpstr>
      <vt:lpstr>Айнаколь СШ</vt:lpstr>
      <vt:lpstr>Вознесенка СШ</vt:lpstr>
      <vt:lpstr>Журавлевка СШ</vt:lpstr>
      <vt:lpstr>Капитоновка СШ</vt:lpstr>
      <vt:lpstr>Караозек СШ</vt:lpstr>
      <vt:lpstr>Никольск СШ</vt:lpstr>
      <vt:lpstr>Новобратск СШ</vt:lpstr>
      <vt:lpstr>Отрадное СШ</vt:lpstr>
      <vt:lpstr>Ельтай СШ</vt:lpstr>
      <vt:lpstr>Партизанка СШ</vt:lpstr>
      <vt:lpstr>Токтамыс СШ</vt:lpstr>
      <vt:lpstr>Шубарагаш СШ</vt:lpstr>
      <vt:lpstr>Аккайн ОШ</vt:lpstr>
      <vt:lpstr>Тастыозек ОШ</vt:lpstr>
      <vt:lpstr>Новодонецк ОШ</vt:lpstr>
      <vt:lpstr>Иванковка ОШ</vt:lpstr>
      <vt:lpstr>Воробьевка ОШ</vt:lpstr>
      <vt:lpstr>Алаколь ОШ</vt:lpstr>
      <vt:lpstr>Гордеевка ОШ</vt:lpstr>
      <vt:lpstr>Жанаталап НШ</vt:lpstr>
      <vt:lpstr>Ултуган НШ</vt:lpstr>
      <vt:lpstr>Новокиевка НШ</vt:lpstr>
      <vt:lpstr>Ельтай НШ №1</vt:lpstr>
      <vt:lpstr>Ельтай НШ№2</vt:lpstr>
      <vt:lpstr>Купчановка НШ</vt:lpstr>
      <vt:lpstr>Буденовка НШ</vt:lpstr>
      <vt:lpstr>Байсуат НШ</vt:lpstr>
      <vt:lpstr>Красносельское НШ</vt:lpstr>
      <vt:lpstr>роо</vt:lpstr>
      <vt:lpstr>Вечерка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2020-01-24T04:28:37Z</dcterms:modified>
</cp:coreProperties>
</file>